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2283f5939491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art here" sheetId="1" ns1:id="Rdc43ff3bbb564076"/>
    <sheet name="Job log" sheetId="2" ns1:id="R61d59c7b565c4d12"/>
    <sheet name="House example" sheetId="3" ns1:id="Rc881f37c34da4ccc"/>
    <sheet name="Monthly check" sheetId="4" ns1:id="Ra1a0c50cd0c2422c"/>
  </sheets>
  <definedNames>
    <definedName name="_xlnm.Print_Area" localSheetId="0">'Start here'!$A$1:$F$16</definedName>
    <definedName name="_xlnm.Print_Titles" localSheetId="0">'Start here'!$1:$3</definedName>
    <definedName name="_xlnm.Print_Area" localSheetId="1">'Job log'!$A$1:$F$43</definedName>
    <definedName name="_xlnm.Print_Titles" localSheetId="1">'Job log'!$1:$6</definedName>
    <definedName name="_xlnm.Print_Area" localSheetId="2">'House example'!$A$1:$F$33</definedName>
    <definedName name="_xlnm.Print_Titles" localSheetId="2">'House example'!$1:$3</definedName>
    <definedName name="_xlnm.Print_Area" localSheetId="3">'Monthly check'!$A$1:$F$32</definedName>
    <definedName name="_xlnm.Print_Titles" localSheetId="3">'Monthly check'!$1:$3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/dd/yy"/>
    <x:numFmt numFmtId="201" formatCode="#,##0.00;(#,##0.00);0.00"/>
    <x:numFmt numFmtId="202" formatCode="0.0%;(0.0%);0.0%"/>
    <x:numFmt numFmtId="203" formatCode="mmm-yy"/>
  </x:numFmts>
  <x:fonts count="5">
    <x:font>
      <x:sz val="11"/>
      <x:name val="Carlito"/>
    </x:font>
    <x:font>
      <x:sz val="11"/>
      <x:color rgb="FF0F172A"/>
      <x:name val="Arial"/>
    </x:font>
    <x:font>
      <x:b/>
      <x:sz val="16"/>
      <x:color rgb="FF0F172A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EF3C7"/>
      </x:patternFill>
    </x:fill>
    <x:fill>
      <x:patternFill patternType="solid">
        <x:fgColor rgb="FFF0FDF4"/>
      </x:patternFill>
    </x:fill>
  </x:fills>
  <x:borders count="2">
    <x:border/>
    <x:border>
      <x:bottom style="thin">
        <x:color rgb="FF16A34A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c31887e0545f0" /><Relationship Type="http://schemas.openxmlformats.org/officeDocument/2006/relationships/theme" Target="/xl/theme/theme1.xml" Id="R0263e469292940a0" /><Relationship Type="http://schemas.openxmlformats.org/officeDocument/2006/relationships/sharedStrings" Target="/xl/sharedStrings.xml" Id="R205cf5eb5256480f" /><Relationship Type="http://schemas.openxmlformats.org/officeDocument/2006/relationships/worksheet" Target="/xl/worksheets/sheet1.xml" Id="Rdc43ff3bbb564076" /><Relationship Type="http://schemas.openxmlformats.org/officeDocument/2006/relationships/worksheet" Target="/xl/worksheets/sheet2.xml" Id="R61d59c7b565c4d12" /><Relationship Type="http://schemas.openxmlformats.org/officeDocument/2006/relationships/worksheet" Target="/xl/worksheets/sheet3.xml" Id="Rc881f37c34da4ccc" /><Relationship Type="http://schemas.openxmlformats.org/officeDocument/2006/relationships/worksheet" Target="/xl/worksheets/sheet4.xml" Id="Ra1a0c50cd0c242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3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Check job profit and monthly costs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28" customHeight="1">
      <c r="A4" s="2"/>
      <c r="B4" s="2"/>
      <c r="C4" s="2"/>
      <c r="D4" s="2"/>
      <c r="E4" s="2"/>
      <c r="F4" s="2"/>
    </row>
    <row r="5" ht="54" customHeight="1">
      <c r="A5" s="5" t="str">
        <v>Purpose</v>
      </c>
      <c r="B5" s="5" t="str">
        <v>Review completed ordinary home or office jobs. Results are money left after listed costs, not a tax return or certified accounts.</v>
      </c>
      <c r="C5" s="5"/>
      <c r="D5" s="5"/>
      <c r="E5" s="5"/>
      <c r="F5" s="5"/>
    </row>
    <row r="6" ht="54" customHeight="1">
      <c r="A6" s="5" t="str">
        <v>Input convention</v>
      </c>
      <c r="B6" s="5" t="str">
        <v>Yellow cells marked Input are editable. Costs and discount/refund deductions are nonnegative. Enter 0 when none applies. Empty job columns stay empty.</v>
      </c>
      <c r="C6" s="5"/>
      <c r="D6" s="5"/>
      <c r="E6" s="5"/>
      <c r="F6" s="5"/>
    </row>
    <row r="7" ht="54" customHeight="1">
      <c r="A7" s="5" t="str">
        <v>One job per column</v>
      </c>
      <c r="B7" s="5" t="str">
        <v>Job log has five reusable job columns. Use anonymous references. For more than five jobs, use another copy and combine totals only after checking period and cost consistency.</v>
      </c>
      <c r="C7" s="5"/>
      <c r="D7" s="5"/>
      <c r="E7" s="5"/>
      <c r="F7" s="5"/>
    </row>
    <row r="8" ht="54" customHeight="1">
      <c r="A8" s="5" t="str">
        <v>Revenue basis</v>
      </c>
      <c r="B8" s="5" t="str">
        <v>Enter revenue earned before discounts/refunds, excluding sales tax collected for others. Enter reductions once as positive deductions. Do not enter already-net revenue and subtract them again.</v>
      </c>
      <c r="C8" s="5"/>
      <c r="D8" s="5"/>
      <c r="E8" s="5"/>
      <c r="F8" s="5"/>
    </row>
    <row r="9" ht="54" customHeight="1">
      <c r="A9" s="5" t="str">
        <v>Date and cash</v>
      </c>
      <c r="B9" s="5" t="str">
        <v>Date is when the entered service revenue was earned. Cash, invoiced and unpaid amounts are separate tracking inputs and do not drive profit. Cash may be negative for a refund.</v>
      </c>
      <c r="C9" s="5"/>
      <c r="D9" s="5"/>
      <c r="E9" s="5"/>
      <c r="F9" s="5"/>
    </row>
    <row r="10" ht="54" customHeight="1">
      <c r="A10" s="5" t="str">
        <v>Labor and owner work</v>
      </c>
      <c r="B10" s="5" t="str">
        <v>Actual labor cost includes all entered paid on-site and travel hours, applicable employer costs and your chosen owner-work allowance once. Calculate mixed crew rates from payroll/time records before entry.</v>
      </c>
      <c r="C10" s="5"/>
      <c r="D10" s="5"/>
      <c r="E10" s="5"/>
      <c r="F10" s="5"/>
    </row>
    <row r="11" ht="54" customHeight="1">
      <c r="A11" s="5" t="str">
        <v>Owner-work note</v>
      </c>
      <c r="B11" s="5" t="str">
        <v>State whether owner work is already included in labor and at what planning basis. Formal accounts may treat that allowance differently. Do not subtract the allowance again as overhead.</v>
      </c>
      <c r="C11" s="5"/>
      <c r="D11" s="5"/>
      <c r="E11" s="5"/>
      <c r="F11" s="5"/>
    </row>
    <row r="12" ht="54" customHeight="1">
      <c r="A12" s="5" t="str">
        <v>Other costs</v>
      </c>
      <c r="B12" s="5" t="str">
        <v>Vehicle excludes paid travel labor. Other direct costs include rework only if not in the recorded hours/supplies. Payment fees are actual allocated fees, not a forecast rate.</v>
      </c>
      <c r="C12" s="5"/>
      <c r="D12" s="5"/>
      <c r="E12" s="5"/>
      <c r="F12" s="5"/>
    </row>
    <row r="13" ht="54" customHeight="1">
      <c r="A13" s="5" t="str">
        <v>Monthly reconciliation</v>
      </c>
      <c r="B13" s="5" t="str">
        <v>Enter the first day of the month. The monthly view selects earned dates in that month, adds back job overhead allocations and subtracts actual overhead once.</v>
      </c>
      <c r="C13" s="5"/>
      <c r="D13" s="5"/>
      <c r="E13" s="5"/>
      <c r="F13" s="5"/>
    </row>
    <row r="14" ht="54" customHeight="1">
      <c r="A14" s="5" t="str">
        <v>Extra adjustments</v>
      </c>
      <c r="B14" s="5" t="str">
        <v>Additional monthly expenses are signed: positive subtracts cost, negative reverses a cost. Use only costs not already in the job log or actual overhead; explain them.</v>
      </c>
      <c r="C14" s="5"/>
      <c r="D14" s="5"/>
      <c r="E14" s="5"/>
      <c r="F14" s="5"/>
    </row>
    <row r="15" ht="54" customHeight="1">
      <c r="A15" s="5" t="str">
        <v>Limits</v>
      </c>
      <c r="B15" s="5" t="str">
        <v>Five entered jobs are not automatically the whole business. Reconcile missing jobs and expenses before interpreting the monthly result. Interest, tax or other omitted costs change it.</v>
      </c>
      <c r="C15" s="5"/>
      <c r="D15" s="5"/>
      <c r="E15" s="5"/>
      <c r="F15" s="5"/>
    </row>
    <row r="16" ht="54" customHeight="1">
      <c r="A16" s="5" t="str">
        <v>Source and compatibility</v>
      </c>
      <c r="B16" s="5" t="str">
        <v>CleanerHQ fictional examples, September 23, 2026. No surveyed margin benchmark. Ordinary formulas; no macros or external data. Printable PDF is a separate manual worksheet.</v>
      </c>
      <c r="C16" s="5"/>
      <c r="D16" s="5"/>
      <c r="E16" s="5"/>
      <c r="F16" s="5"/>
    </row>
    <row r="17" ht="28" customHeight="1">
      <c r="A17" s="2"/>
      <c r="B17" s="2"/>
      <c r="C17" s="2"/>
      <c r="D17" s="2"/>
      <c r="E17" s="2"/>
      <c r="F17" s="2"/>
    </row>
    <row r="18" ht="28" customHeight="1">
      <c r="A18" s="2"/>
      <c r="B18" s="2"/>
      <c r="C18" s="2"/>
      <c r="D18" s="2"/>
      <c r="E18" s="2"/>
      <c r="F18" s="2"/>
    </row>
    <row r="19" ht="28" customHeight="1">
      <c r="A19" s="2"/>
      <c r="B19" s="2"/>
      <c r="C19" s="2"/>
      <c r="D19" s="2"/>
      <c r="E19" s="2"/>
      <c r="F19" s="2"/>
    </row>
    <row r="20" ht="28" customHeight="1">
      <c r="A20" s="2"/>
      <c r="B20" s="2"/>
      <c r="C20" s="2"/>
      <c r="D20" s="2"/>
      <c r="E20" s="2"/>
      <c r="F20" s="2"/>
    </row>
    <row r="21" ht="28" customHeight="1">
      <c r="A21" s="2"/>
      <c r="B21" s="2"/>
      <c r="C21" s="2"/>
      <c r="D21" s="2"/>
      <c r="E21" s="2"/>
      <c r="F21" s="2"/>
    </row>
    <row r="22" ht="28" customHeight="1">
      <c r="A22" s="2"/>
      <c r="B22" s="2"/>
      <c r="C22" s="2"/>
      <c r="D22" s="2"/>
      <c r="E22" s="2"/>
      <c r="F22" s="2"/>
    </row>
    <row r="23" ht="28" customHeight="1">
      <c r="A23" s="2"/>
      <c r="B23" s="2"/>
      <c r="C23" s="2"/>
      <c r="D23" s="2"/>
      <c r="E23" s="2"/>
      <c r="F23" s="2"/>
    </row>
    <row r="24" ht="28" customHeight="1">
      <c r="A24" s="2"/>
      <c r="B24" s="2"/>
      <c r="C24" s="2"/>
      <c r="D24" s="2"/>
      <c r="E24" s="2"/>
      <c r="F24" s="2"/>
    </row>
  </sheetData>
  <mergeCells>
    <mergeCell ref="A2:F2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</mergeCells>
  <pageMargins left="0.25" right="0.25" top="0.3" bottom="0.3" header="0.1" footer="0.1"/>
  <pageSetup paperSize="1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43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Completed-job log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38" customHeight="1">
      <c r="A4" s="7" t="str">
        <v>Input / result</v>
      </c>
      <c r="B4" s="7" t="str">
        <v>Job 1</v>
      </c>
      <c r="C4" s="7" t="str">
        <v>Job 2</v>
      </c>
      <c r="D4" s="7" t="str">
        <v>Job 3</v>
      </c>
      <c r="E4" s="7" t="str">
        <v>Job 4</v>
      </c>
      <c r="F4" s="7" t="str">
        <v>Job 5</v>
      </c>
    </row>
    <row r="5" ht="28" customHeight="1">
      <c r="A5" s="2" t="str">
        <v>Job reference (Input)</v>
      </c>
      <c r="B5" s="10"/>
      <c r="C5" s="10"/>
      <c r="D5" s="10"/>
      <c r="E5" s="10"/>
      <c r="F5" s="10"/>
    </row>
    <row r="6" ht="28" customHeight="1">
      <c r="A6" s="2" t="str">
        <v>Earned date (Input)</v>
      </c>
      <c r="B6" s="11"/>
      <c r="C6" s="11"/>
      <c r="D6" s="11"/>
      <c r="E6" s="11"/>
      <c r="F6" s="11"/>
    </row>
    <row r="7" ht="65" customHeight="1">
      <c r="A7" s="2" t="str">
        <v>Scope / service (Input)</v>
      </c>
      <c r="B7" s="10"/>
      <c r="C7" s="10"/>
      <c r="D7" s="10"/>
      <c r="E7" s="10"/>
      <c r="F7" s="10"/>
    </row>
    <row r="8" ht="65" customHeight="1">
      <c r="A8" s="2" t="str">
        <v>Owner-work basis (Input)</v>
      </c>
      <c r="B8" s="10"/>
      <c r="C8" s="10"/>
      <c r="D8" s="10"/>
      <c r="E8" s="10"/>
      <c r="F8" s="10"/>
    </row>
    <row r="9" ht="65" customHeight="1">
      <c r="A9" s="2" t="str">
        <v>Action note (Input)</v>
      </c>
      <c r="B9" s="10"/>
      <c r="C9" s="10"/>
      <c r="D9" s="10"/>
      <c r="E9" s="10"/>
      <c r="F9" s="10"/>
    </row>
    <row r="10" ht="48" customHeight="1">
      <c r="A10" s="2" t="str">
        <v>Input status</v>
      </c>
      <c r="B10" s="5" t="str">
        <f>IF(COUNTA(B5,B6,B7,B8,B9,B11,B12,B13,B15,B16,B17,B19,B20,B22,B23,B24,B26,B27,B28,B29,B30)=0,"",IF(OR(B5="",B7="",B8="",NOT(ISNUMBER(B6))),"Add identity/date/basis",IF(COUNT(B11,B12,B13,B15,B16,B17,B19,B20,B22,B23,B24,B26,B27,B28,B29,B30)&lt;&gt;16,"Complete numeric inputs",IF(MIN(B11,B12,B13,B17,B19,B20,B22,B23,B24,B26,B27,B28,B29,B30)&lt;0,"Negative cost/input","Ready"))))</f>
      </c>
      <c r="C10" s="5" t="str">
        <f>IF(COUNTA(C5,C6,C7,C8,C9,C11,C12,C13,C15,C16,C17,C19,C20,C22,C23,C24,C26,C27,C28,C29,C30)=0,"",IF(OR(C5="",C7="",C8="",NOT(ISNUMBER(C6))),"Add identity/date/basis",IF(COUNT(C11,C12,C13,C15,C16,C17,C19,C20,C22,C23,C24,C26,C27,C28,C29,C30)&lt;&gt;16,"Complete numeric inputs",IF(MIN(C11,C12,C13,C17,C19,C20,C22,C23,C24,C26,C27,C28,C29,C30)&lt;0,"Negative cost/input","Ready"))))</f>
      </c>
      <c r="D10" s="5" t="str">
        <f>IF(COUNTA(D5,D6,D7,D8,D9,D11,D12,D13,D15,D16,D17,D19,D20,D22,D23,D24,D26,D27,D28,D29,D30)=0,"",IF(OR(D5="",D7="",D8="",NOT(ISNUMBER(D6))),"Add identity/date/basis",IF(COUNT(D11,D12,D13,D15,D16,D17,D19,D20,D22,D23,D24,D26,D27,D28,D29,D30)&lt;&gt;16,"Complete numeric inputs",IF(MIN(D11,D12,D13,D17,D19,D20,D22,D23,D24,D26,D27,D28,D29,D30)&lt;0,"Negative cost/input","Ready"))))</f>
      </c>
      <c r="E10" s="5" t="str">
        <f>IF(COUNTA(E5,E6,E7,E8,E9,E11,E12,E13,E15,E16,E17,E19,E20,E22,E23,E24,E26,E27,E28,E29,E30)=0,"",IF(OR(E5="",E7="",E8="",NOT(ISNUMBER(E6))),"Add identity/date/basis",IF(COUNT(E11,E12,E13,E15,E16,E17,E19,E20,E22,E23,E24,E26,E27,E28,E29,E30)&lt;&gt;16,"Complete numeric inputs",IF(MIN(E11,E12,E13,E17,E19,E20,E22,E23,E24,E26,E27,E28,E29,E30)&lt;0,"Negative cost/input","Ready"))))</f>
      </c>
      <c r="F10" s="5" t="str">
        <f>IF(COUNTA(F5,F6,F7,F8,F9,F11,F12,F13,F15,F16,F17,F19,F20,F22,F23,F24,F26,F27,F28,F29,F30)=0,"",IF(OR(F5="",F7="",F8="",NOT(ISNUMBER(F6))),"Add identity/date/basis",IF(COUNT(F11,F12,F13,F15,F16,F17,F19,F20,F22,F23,F24,F26,F27,F28,F29,F30)&lt;&gt;16,"Complete numeric inputs",IF(MIN(F11,F12,F13,F17,F19,F20,F22,F23,F24,F26,F27,F28,F29,F30)&lt;0,"Negative cost/input","Ready"))))</f>
      </c>
    </row>
    <row r="11" ht="28" customHeight="1">
      <c r="A11" s="2" t="str">
        <v>Quoted amount (Input)</v>
      </c>
      <c r="B11" s="12"/>
      <c r="C11" s="12"/>
      <c r="D11" s="12"/>
      <c r="E11" s="12"/>
      <c r="F11" s="12"/>
    </row>
    <row r="12" ht="28" customHeight="1">
      <c r="A12" s="2" t="str">
        <v>Earned before reductions (Input)</v>
      </c>
      <c r="B12" s="12"/>
      <c r="C12" s="12"/>
      <c r="D12" s="12"/>
      <c r="E12" s="12"/>
      <c r="F12" s="12"/>
    </row>
    <row r="13" ht="28" customHeight="1">
      <c r="A13" s="2" t="str">
        <v>Discounts / refunds (Input)</v>
      </c>
      <c r="B13" s="12"/>
      <c r="C13" s="12"/>
      <c r="D13" s="12"/>
      <c r="E13" s="12"/>
      <c r="F13" s="12"/>
    </row>
    <row r="14" ht="28" customHeight="1">
      <c r="A14" s="2" t="str">
        <v>Net earned revenue</v>
      </c>
      <c r="B14" s="13" t="str">
        <f>IF(COUNT(B12:B13)&lt;&gt;2,"n.a.",IF(MIN(B12:B13)&lt;0,"Check revenue",B12-B13))</f>
        <v>n.a.</v>
      </c>
      <c r="C14" s="13" t="str">
        <f>IF(COUNT(C12:C13)&lt;&gt;2,"n.a.",IF(MIN(C12:C13)&lt;0,"Check revenue",C12-C13))</f>
        <v>n.a.</v>
      </c>
      <c r="D14" s="13" t="str">
        <f>IF(COUNT(D12:D13)&lt;&gt;2,"n.a.",IF(MIN(D12:D13)&lt;0,"Check revenue",D12-D13))</f>
        <v>n.a.</v>
      </c>
      <c r="E14" s="13" t="str">
        <f>IF(COUNT(E12:E13)&lt;&gt;2,"n.a.",IF(MIN(E12:E13)&lt;0,"Check revenue",E12-E13))</f>
        <v>n.a.</v>
      </c>
      <c r="F14" s="13" t="str">
        <f>IF(COUNT(F12:F13)&lt;&gt;2,"n.a.",IF(MIN(F12:F13)&lt;0,"Check revenue",F12-F13))</f>
        <v>n.a.</v>
      </c>
    </row>
    <row r="15" ht="28" customHeight="1">
      <c r="A15" s="2" t="str">
        <v>Net cash collected (Input)</v>
      </c>
      <c r="B15" s="12"/>
      <c r="C15" s="12"/>
      <c r="D15" s="12"/>
      <c r="E15" s="12"/>
      <c r="F15" s="12"/>
    </row>
    <row r="16" ht="28" customHeight="1">
      <c r="A16" s="2" t="str">
        <v>Net invoiced amount (Input)</v>
      </c>
      <c r="B16" s="12"/>
      <c r="C16" s="12"/>
      <c r="D16" s="12"/>
      <c r="E16" s="12"/>
      <c r="F16" s="12"/>
    </row>
    <row r="17" ht="28" customHeight="1">
      <c r="A17" s="2" t="str">
        <v>Unpaid invoices (Input)</v>
      </c>
      <c r="B17" s="12"/>
      <c r="C17" s="12"/>
      <c r="D17" s="12"/>
      <c r="E17" s="12"/>
      <c r="F17" s="12"/>
    </row>
    <row r="18" ht="28" customHeight="1">
      <c r="A18" s="2"/>
      <c r="B18" s="13"/>
      <c r="C18" s="13"/>
      <c r="D18" s="13"/>
      <c r="E18" s="13"/>
      <c r="F18" s="13"/>
    </row>
    <row r="19" ht="28" customHeight="1">
      <c r="A19" s="2" t="str">
        <v>Estimated paid worker-hours (Input)</v>
      </c>
      <c r="B19" s="12"/>
      <c r="C19" s="12"/>
      <c r="D19" s="12"/>
      <c r="E19" s="12"/>
      <c r="F19" s="12"/>
    </row>
    <row r="20" ht="28" customHeight="1">
      <c r="A20" s="2" t="str">
        <v>Estimated all listed costs (Input)</v>
      </c>
      <c r="B20" s="12"/>
      <c r="C20" s="12"/>
      <c r="D20" s="12"/>
      <c r="E20" s="12"/>
      <c r="F20" s="12"/>
    </row>
    <row r="21" ht="28" customHeight="1">
      <c r="A21" s="2"/>
      <c r="B21" s="13"/>
      <c r="C21" s="13"/>
      <c r="D21" s="13"/>
      <c r="E21" s="13"/>
      <c r="F21" s="13"/>
    </row>
    <row r="22" ht="28" customHeight="1">
      <c r="A22" s="2" t="str">
        <v>Actual on-site worker-hours (Input)</v>
      </c>
      <c r="B22" s="12"/>
      <c r="C22" s="12"/>
      <c r="D22" s="12"/>
      <c r="E22" s="12"/>
      <c r="F22" s="12"/>
    </row>
    <row r="23" ht="28" customHeight="1">
      <c r="A23" s="2" t="str">
        <v>Actual paid travel hours (Input)</v>
      </c>
      <c r="B23" s="12"/>
      <c r="C23" s="12"/>
      <c r="D23" s="12"/>
      <c r="E23" s="12"/>
      <c r="F23" s="12"/>
    </row>
    <row r="24" ht="28" customHeight="1">
      <c r="A24" s="2" t="str">
        <v>Actual total labor cost (Input)</v>
      </c>
      <c r="B24" s="12"/>
      <c r="C24" s="12"/>
      <c r="D24" s="12"/>
      <c r="E24" s="12"/>
      <c r="F24" s="12"/>
    </row>
    <row r="25" ht="28" customHeight="1">
      <c r="A25" s="2"/>
      <c r="B25" s="13"/>
      <c r="C25" s="13"/>
      <c r="D25" s="13"/>
      <c r="E25" s="13"/>
      <c r="F25" s="13"/>
    </row>
    <row r="26" ht="28" customHeight="1">
      <c r="A26" s="2" t="str">
        <v>Vehicle / parking cost (Input)</v>
      </c>
      <c r="B26" s="12"/>
      <c r="C26" s="12"/>
      <c r="D26" s="12"/>
      <c r="E26" s="12"/>
      <c r="F26" s="12"/>
    </row>
    <row r="27" ht="28" customHeight="1">
      <c r="A27" s="2" t="str">
        <v>Supplies cost (Input)</v>
      </c>
      <c r="B27" s="12"/>
      <c r="C27" s="12"/>
      <c r="D27" s="12"/>
      <c r="E27" s="12"/>
      <c r="F27" s="12"/>
    </row>
    <row r="28" ht="28" customHeight="1">
      <c r="A28" s="2" t="str">
        <v>Other direct costs (Input)</v>
      </c>
      <c r="B28" s="12"/>
      <c r="C28" s="12"/>
      <c r="D28" s="12"/>
      <c r="E28" s="12"/>
      <c r="F28" s="12"/>
    </row>
    <row r="29" ht="28" customHeight="1">
      <c r="A29" s="2" t="str">
        <v>Actual payment fees (Input)</v>
      </c>
      <c r="B29" s="12"/>
      <c r="C29" s="12"/>
      <c r="D29" s="12"/>
      <c r="E29" s="12"/>
      <c r="F29" s="12"/>
    </row>
    <row r="30" ht="28" customHeight="1">
      <c r="A30" s="2" t="str">
        <v>Allocated overhead (Input)</v>
      </c>
      <c r="B30" s="12"/>
      <c r="C30" s="12"/>
      <c r="D30" s="12"/>
      <c r="E30" s="12"/>
      <c r="F30" s="12"/>
    </row>
    <row r="31" ht="28" customHeight="1">
      <c r="A31" s="15" t="str">
        <v>Actual all listed costs</v>
      </c>
      <c r="B31" s="16" t="str">
        <f>IF(COUNT(B24,B26,B27,B28,B29,B30)&lt;&gt;6,"n.a.",IF(MIN(B24,B26,B27,B28,B29,B30)&lt;0,"Check costs",SUM(B24,B26,B27,B28,B29,B30)))</f>
        <v>n.a.</v>
      </c>
      <c r="C31" s="16" t="str">
        <f>IF(COUNT(C24,C26,C27,C28,C29,C30)&lt;&gt;6,"n.a.",IF(MIN(C24,C26,C27,C28,C29,C30)&lt;0,"Check costs",SUM(C24,C26,C27,C28,C29,C30)))</f>
        <v>n.a.</v>
      </c>
      <c r="D31" s="16" t="str">
        <f>IF(COUNT(D24,D26,D27,D28,D29,D30)&lt;&gt;6,"n.a.",IF(MIN(D24,D26,D27,D28,D29,D30)&lt;0,"Check costs",SUM(D24,D26,D27,D28,D29,D30)))</f>
        <v>n.a.</v>
      </c>
      <c r="E31" s="16" t="str">
        <f>IF(COUNT(E24,E26,E27,E28,E29,E30)&lt;&gt;6,"n.a.",IF(MIN(E24,E26,E27,E28,E29,E30)&lt;0,"Check costs",SUM(E24,E26,E27,E28,E29,E30)))</f>
        <v>n.a.</v>
      </c>
      <c r="F31" s="16" t="str">
        <f>IF(COUNT(F24,F26,F27,F28,F29,F30)&lt;&gt;6,"n.a.",IF(MIN(F24,F26,F27,F28,F29,F30)&lt;0,"Check costs",SUM(F24,F26,F27,F28,F29,F30)))</f>
        <v>n.a.</v>
      </c>
    </row>
    <row r="32" ht="28" customHeight="1">
      <c r="A32" s="15" t="str">
        <v>Amount left after listed costs</v>
      </c>
      <c r="B32" s="16" t="str">
        <f>IF(AND(ISNUMBER(B14),ISNUMBER(B31)),B14-B31,"n.a.")</f>
        <v>n.a.</v>
      </c>
      <c r="C32" s="16" t="str">
        <f>IF(AND(ISNUMBER(C14),ISNUMBER(C31)),C14-C31,"n.a.")</f>
        <v>n.a.</v>
      </c>
      <c r="D32" s="16" t="str">
        <f>IF(AND(ISNUMBER(D14),ISNUMBER(D31)),D14-D31,"n.a.")</f>
        <v>n.a.</v>
      </c>
      <c r="E32" s="16" t="str">
        <f>IF(AND(ISNUMBER(E14),ISNUMBER(E31)),E14-E31,"n.a.")</f>
        <v>n.a.</v>
      </c>
      <c r="F32" s="16" t="str">
        <f>IF(AND(ISNUMBER(F14),ISNUMBER(F31)),F14-F31,"n.a.")</f>
        <v>n.a.</v>
      </c>
    </row>
    <row r="33" ht="28" customHeight="1">
      <c r="A33" s="15" t="str">
        <v>Margin on net earned revenue</v>
      </c>
      <c r="B33" s="17" t="str">
        <f>IF(NOT(ISNUMBER(B32)),"n.a.",IF(B14&lt;=0,"n.a.",B32/B14))</f>
        <v>n.a.</v>
      </c>
      <c r="C33" s="17" t="str">
        <f>IF(NOT(ISNUMBER(C32)),"n.a.",IF(C14&lt;=0,"n.a.",C32/C14))</f>
        <v>n.a.</v>
      </c>
      <c r="D33" s="17" t="str">
        <f>IF(NOT(ISNUMBER(D32)),"n.a.",IF(D14&lt;=0,"n.a.",D32/D14))</f>
        <v>n.a.</v>
      </c>
      <c r="E33" s="17" t="str">
        <f>IF(NOT(ISNUMBER(E32)),"n.a.",IF(E14&lt;=0,"n.a.",E32/E14))</f>
        <v>n.a.</v>
      </c>
      <c r="F33" s="17" t="str">
        <f>IF(NOT(ISNUMBER(F32)),"n.a.",IF(F14&lt;=0,"n.a.",F32/F14))</f>
        <v>n.a.</v>
      </c>
    </row>
    <row r="34" ht="28" customHeight="1">
      <c r="A34" s="15" t="str">
        <v>Markup on listed costs</v>
      </c>
      <c r="B34" s="17" t="str">
        <f>IF(NOT(ISNUMBER(B32)),"n.a.",IF(B31=0,"n.a.",B32/B31))</f>
        <v>n.a.</v>
      </c>
      <c r="C34" s="17" t="str">
        <f>IF(NOT(ISNUMBER(C32)),"n.a.",IF(C31=0,"n.a.",C32/C31))</f>
        <v>n.a.</v>
      </c>
      <c r="D34" s="17" t="str">
        <f>IF(NOT(ISNUMBER(D32)),"n.a.",IF(D31=0,"n.a.",D32/D31))</f>
        <v>n.a.</v>
      </c>
      <c r="E34" s="17" t="str">
        <f>IF(NOT(ISNUMBER(E32)),"n.a.",IF(E31=0,"n.a.",E32/E31))</f>
        <v>n.a.</v>
      </c>
      <c r="F34" s="17" t="str">
        <f>IF(NOT(ISNUMBER(F32)),"n.a.",IF(F31=0,"n.a.",F32/F31))</f>
        <v>n.a.</v>
      </c>
    </row>
    <row r="35" ht="28" customHeight="1">
      <c r="A35" s="15" t="str">
        <v>Estimated amount left</v>
      </c>
      <c r="B35" s="16" t="str">
        <f>IF(AND(ISNUMBER(B11),ISNUMBER(B20)),IF(MIN(B11,B20)&lt;0,"Check estimate",B11-B20),"n.a.")</f>
        <v>n.a.</v>
      </c>
      <c r="C35" s="16" t="str">
        <f>IF(AND(ISNUMBER(C11),ISNUMBER(C20)),IF(MIN(C11,C20)&lt;0,"Check estimate",C11-C20),"n.a.")</f>
        <v>n.a.</v>
      </c>
      <c r="D35" s="16" t="str">
        <f>IF(AND(ISNUMBER(D11),ISNUMBER(D20)),IF(MIN(D11,D20)&lt;0,"Check estimate",D11-D20),"n.a.")</f>
        <v>n.a.</v>
      </c>
      <c r="E35" s="16" t="str">
        <f>IF(AND(ISNUMBER(E11),ISNUMBER(E20)),IF(MIN(E11,E20)&lt;0,"Check estimate",E11-E20),"n.a.")</f>
        <v>n.a.</v>
      </c>
      <c r="F35" s="16" t="str">
        <f>IF(AND(ISNUMBER(F11),ISNUMBER(F20)),IF(MIN(F11,F20)&lt;0,"Check estimate",F11-F20),"n.a.")</f>
        <v>n.a.</v>
      </c>
    </row>
    <row r="36" ht="28" customHeight="1">
      <c r="A36" s="15" t="str">
        <v>Actual minus estimated result</v>
      </c>
      <c r="B36" s="16" t="str">
        <f>IF(AND(ISNUMBER(B32),ISNUMBER(B35)),B32-B35,"n.a.")</f>
        <v>n.a.</v>
      </c>
      <c r="C36" s="16" t="str">
        <f>IF(AND(ISNUMBER(C32),ISNUMBER(C35)),C32-C35,"n.a.")</f>
        <v>n.a.</v>
      </c>
      <c r="D36" s="16" t="str">
        <f>IF(AND(ISNUMBER(D32),ISNUMBER(D35)),D32-D35,"n.a.")</f>
        <v>n.a.</v>
      </c>
      <c r="E36" s="16" t="str">
        <f>IF(AND(ISNUMBER(E32),ISNUMBER(E35)),E32-E35,"n.a.")</f>
        <v>n.a.</v>
      </c>
      <c r="F36" s="16" t="str">
        <f>IF(AND(ISNUMBER(F32),ISNUMBER(F35)),F32-F35,"n.a.")</f>
        <v>n.a.</v>
      </c>
    </row>
    <row r="37" ht="28" customHeight="1">
      <c r="A37" s="15" t="str">
        <v>Actual minus estimated paid hours</v>
      </c>
      <c r="B37" s="16" t="str">
        <f>IF(COUNT(B19,B22,B23)&lt;&gt;3,"n.a.",IF(MIN(B19,B22,B23)&lt;0,"Check hours",B22+B23-B19))</f>
        <v>n.a.</v>
      </c>
      <c r="C37" s="16" t="str">
        <f>IF(COUNT(C19,C22,C23)&lt;&gt;3,"n.a.",IF(MIN(C19,C22,C23)&lt;0,"Check hours",C22+C23-C19))</f>
        <v>n.a.</v>
      </c>
      <c r="D37" s="16" t="str">
        <f>IF(COUNT(D19,D22,D23)&lt;&gt;3,"n.a.",IF(MIN(D19,D22,D23)&lt;0,"Check hours",D22+D23-D19))</f>
        <v>n.a.</v>
      </c>
      <c r="E37" s="16" t="str">
        <f>IF(COUNT(E19,E22,E23)&lt;&gt;3,"n.a.",IF(MIN(E19,E22,E23)&lt;0,"Check hours",E22+E23-E19))</f>
        <v>n.a.</v>
      </c>
      <c r="F37" s="16" t="str">
        <f>IF(COUNT(F19,F22,F23)&lt;&gt;3,"n.a.",IF(MIN(F19,F22,F23)&lt;0,"Check hours",F22+F23-F19))</f>
        <v>n.a.</v>
      </c>
    </row>
    <row r="38" ht="28" customHeight="1">
      <c r="A38" s="2"/>
      <c r="B38" s="2"/>
      <c r="C38" s="2"/>
      <c r="D38" s="2"/>
      <c r="E38" s="2"/>
      <c r="F38" s="2"/>
    </row>
    <row r="39" ht="28" customHeight="1">
      <c r="A39" s="2"/>
      <c r="B39" s="2"/>
      <c r="C39" s="2"/>
      <c r="D39" s="2"/>
      <c r="E39" s="2"/>
      <c r="F39" s="2"/>
    </row>
    <row r="40" ht="38" customHeight="1">
      <c r="A40" s="5" t="str">
        <v>Use positive reductions in row 13. Net revenue may become negative for a larger refund; margin is n.a. at zero or negative revenue.</v>
      </c>
      <c r="B40" s="5"/>
      <c r="C40" s="5"/>
      <c r="D40" s="5"/>
      <c r="E40" s="5"/>
      <c r="F40" s="5"/>
    </row>
    <row r="41" ht="38" customHeight="1">
      <c r="A41" s="5" t="str">
        <v>Cash / invoiced totals may be signed. Unpaid invoices are nonnegative and are entered separately, not inferred from earned revenue.</v>
      </c>
      <c r="B41" s="5"/>
      <c r="C41" s="5"/>
      <c r="D41" s="5"/>
      <c r="E41" s="5"/>
      <c r="F41" s="5"/>
    </row>
    <row r="42" ht="38" customHeight="1">
      <c r="A42" s="5" t="str">
        <v>Labor cost covers all paid hours including owner work once. Rework in those hours must not be added again as another expense.</v>
      </c>
      <c r="B42" s="5"/>
      <c r="C42" s="5"/>
      <c r="D42" s="5"/>
      <c r="E42" s="5"/>
      <c r="F42" s="5"/>
    </row>
    <row r="43" ht="38" customHeight="1">
      <c r="A43" s="5" t="str">
        <v>Use the action note to record the cause and follow-up. A poor result alone does not prove the crew or customer caused it.</v>
      </c>
      <c r="B43" s="5"/>
      <c r="C43" s="5"/>
      <c r="D43" s="5"/>
      <c r="E43" s="5"/>
      <c r="F43" s="5"/>
    </row>
    <row r="44" ht="28" customHeight="1">
      <c r="A44" s="2"/>
      <c r="B44" s="2"/>
      <c r="C44" s="2"/>
      <c r="D44" s="2"/>
      <c r="E44" s="2"/>
      <c r="F44" s="2"/>
    </row>
    <row r="45" ht="28" customHeight="1">
      <c r="A45" s="2"/>
      <c r="B45" s="2"/>
      <c r="C45" s="2"/>
      <c r="D45" s="2"/>
      <c r="E45" s="2"/>
      <c r="F45" s="2"/>
    </row>
  </sheetData>
  <mergeCells>
    <mergeCell ref="A2:F2"/>
    <mergeCell ref="A40:F40"/>
    <mergeCell ref="A41:F41"/>
    <mergeCell ref="A42:F42"/>
    <mergeCell ref="A43:F43"/>
  </mergeCells>
  <conditionalFormatting sqref="B32:F32">
    <cfRule type="cellIs" dxfId="0" priority="1" operator="lessThan">
      <formula>0</formula>
    </cfRule>
  </conditionalFormatting>
  <pageMargins left="0.25" right="0.25" top="0.3" bottom="0.3" header="0.1" footer="0.1"/>
  <pageSetup paperSize="1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3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House visit: estimate and actual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38" customHeight="1">
      <c r="A4" s="5" t="str">
        <v>Fictional USD example. 1800 sq ft, 3 bedrooms, 2 bathrooms. No payment fees or refunds.</v>
      </c>
      <c r="B4" s="5"/>
      <c r="C4" s="5"/>
      <c r="D4" s="5"/>
      <c r="E4" s="5"/>
      <c r="F4" s="5"/>
    </row>
    <row r="5" ht="28" customHeight="1">
      <c r="A5" s="2"/>
      <c r="B5" s="2"/>
      <c r="C5" s="2"/>
      <c r="D5" s="2"/>
      <c r="E5" s="2"/>
      <c r="F5" s="2"/>
    </row>
    <row r="6" ht="28" customHeight="1">
      <c r="A6" s="19" t="str">
        <v>Input / result</v>
      </c>
      <c r="B6" s="19" t="str">
        <v>Estimate</v>
      </c>
      <c r="C6" s="19" t="str">
        <v>Actual</v>
      </c>
      <c r="D6" s="2"/>
      <c r="E6" s="2"/>
      <c r="F6" s="2"/>
    </row>
    <row r="7" ht="28" customHeight="1">
      <c r="A7" s="2"/>
      <c r="B7" s="2"/>
      <c r="C7" s="2"/>
      <c r="D7" s="2"/>
      <c r="E7" s="2"/>
      <c r="F7" s="2"/>
    </row>
    <row r="8" ht="28" customHeight="1">
      <c r="A8" s="2" t="str">
        <v>On-site worker-hours (Input)</v>
      </c>
      <c r="B8" s="12" t="n">
        <v>4</v>
      </c>
      <c r="C8" s="12" t="n">
        <v>5</v>
      </c>
      <c r="D8" s="2"/>
      <c r="E8" s="2"/>
      <c r="F8" s="2"/>
    </row>
    <row r="9" ht="28" customHeight="1">
      <c r="A9" s="2" t="str">
        <v>Paid travel worker-hours (Input)</v>
      </c>
      <c r="B9" s="12" t="n">
        <v>0.5</v>
      </c>
      <c r="C9" s="12" t="n">
        <v>0.5</v>
      </c>
      <c r="D9" s="2"/>
      <c r="E9" s="2"/>
      <c r="F9" s="2"/>
    </row>
    <row r="10" ht="28" customHeight="1">
      <c r="A10" s="2" t="str">
        <v>Hourly cost (Input)</v>
      </c>
      <c r="B10" s="12" t="n">
        <v>24</v>
      </c>
      <c r="C10" s="12" t="n">
        <v>24</v>
      </c>
      <c r="D10" s="2"/>
      <c r="E10" s="2"/>
      <c r="F10" s="2"/>
    </row>
    <row r="11" ht="28" customHeight="1">
      <c r="A11" s="2" t="str">
        <v>Vehicle cost (Input)</v>
      </c>
      <c r="B11" s="12" t="n">
        <v>8</v>
      </c>
      <c r="C11" s="12" t="n">
        <v>8</v>
      </c>
      <c r="D11" s="2"/>
      <c r="E11" s="2"/>
      <c r="F11" s="2"/>
    </row>
    <row r="12" ht="28" customHeight="1">
      <c r="A12" s="2" t="str">
        <v>Supplies (Input)</v>
      </c>
      <c r="B12" s="12" t="n">
        <v>6</v>
      </c>
      <c r="C12" s="12" t="n">
        <v>7</v>
      </c>
      <c r="D12" s="2"/>
      <c r="E12" s="2"/>
      <c r="F12" s="2"/>
    </row>
    <row r="13" ht="28" customHeight="1">
      <c r="A13" s="2" t="str">
        <v>Allocated overhead (Input)</v>
      </c>
      <c r="B13" s="12" t="n">
        <v>18</v>
      </c>
      <c r="C13" s="12" t="n">
        <v>18</v>
      </c>
      <c r="D13" s="2"/>
      <c r="E13" s="2"/>
      <c r="F13" s="2"/>
    </row>
    <row r="14" ht="28" customHeight="1">
      <c r="A14" s="2" t="str">
        <v>Other cost / fees (Input)</v>
      </c>
      <c r="B14" s="12" t="n">
        <v>0</v>
      </c>
      <c r="C14" s="12" t="n">
        <v>0</v>
      </c>
      <c r="D14" s="2"/>
      <c r="E14" s="2"/>
      <c r="F14" s="2"/>
    </row>
    <row r="15" ht="28" customHeight="1">
      <c r="A15" s="2" t="str">
        <v>Net earned revenue / price (Input)</v>
      </c>
      <c r="B15" s="12" t="n">
        <v>190</v>
      </c>
      <c r="C15" s="12" t="n">
        <v>190</v>
      </c>
      <c r="D15" s="2"/>
      <c r="E15" s="2"/>
      <c r="F15" s="2"/>
    </row>
    <row r="16" ht="28" customHeight="1">
      <c r="A16" s="2"/>
      <c r="B16" s="13"/>
      <c r="C16" s="13"/>
      <c r="D16" s="2"/>
      <c r="E16" s="2"/>
      <c r="F16" s="2"/>
    </row>
    <row r="17" ht="28" customHeight="1">
      <c r="A17" s="2"/>
      <c r="B17" s="13"/>
      <c r="C17" s="13"/>
      <c r="D17" s="2"/>
      <c r="E17" s="2"/>
      <c r="F17" s="2"/>
    </row>
    <row r="18" ht="28" customHeight="1">
      <c r="A18" s="15" t="str">
        <v>Labor cost</v>
      </c>
      <c r="B18" s="16" t="n">
        <f>IF(OR(COUNT(B8:B10)&lt;&gt;3,MIN(B8:B10)&lt;0),"Check labor",(B8+B9)*B10)</f>
        <v>108</v>
      </c>
      <c r="C18" s="16" t="n">
        <f>IF(OR(COUNT(C8:C10)&lt;&gt;3,MIN(C8:C10)&lt;0),"Check labor",(C8+C9)*C10)</f>
        <v>132</v>
      </c>
      <c r="D18" s="2"/>
      <c r="E18" s="2"/>
      <c r="F18" s="2"/>
    </row>
    <row r="19" ht="28" customHeight="1">
      <c r="A19" s="15" t="str">
        <v>All listed costs</v>
      </c>
      <c r="B19" s="16" t="n">
        <f>IF(OR(NOT(ISNUMBER(B18)),COUNT(B11:B14)&lt;&gt;4),"n.a.",IF(MIN(B11:B14)&lt;0,"Check costs",SUM(B18,B11:B14)))</f>
        <v>140</v>
      </c>
      <c r="C19" s="16" t="n">
        <f>IF(OR(NOT(ISNUMBER(C18)),COUNT(C11:C14)&lt;&gt;4),"n.a.",IF(MIN(C11:C14)&lt;0,"Check costs",SUM(C18,C11:C14)))</f>
        <v>165</v>
      </c>
      <c r="D19" s="2"/>
      <c r="E19" s="2"/>
      <c r="F19" s="2"/>
    </row>
    <row r="20" ht="28" customHeight="1">
      <c r="A20" s="15" t="str">
        <v>Amount left</v>
      </c>
      <c r="B20" s="16" t="n">
        <f>IF(AND(ISNUMBER(B15),ISNUMBER(B19)),B15-B19,"n.a.")</f>
        <v>50</v>
      </c>
      <c r="C20" s="16" t="n">
        <f>IF(AND(ISNUMBER(C15),ISNUMBER(C19)),C15-C19,"n.a.")</f>
        <v>25</v>
      </c>
      <c r="D20" s="2"/>
      <c r="E20" s="2"/>
      <c r="F20" s="2"/>
    </row>
    <row r="21" ht="28" customHeight="1">
      <c r="A21" s="15" t="str">
        <v>Margin on revenue</v>
      </c>
      <c r="B21" s="17" t="n">
        <f>IF(NOT(ISNUMBER(B20)),"n.a.",IF(B15&lt;=0,"n.a.",B20/B15))</f>
        <v>0.2631578947368421</v>
      </c>
      <c r="C21" s="17" t="n">
        <f>IF(NOT(ISNUMBER(C20)),"n.a.",IF(C15&lt;=0,"n.a.",C20/C15))</f>
        <v>0.13157894736842105</v>
      </c>
      <c r="D21" s="2"/>
      <c r="E21" s="2"/>
      <c r="F21" s="2"/>
    </row>
    <row r="22" ht="28" customHeight="1">
      <c r="A22" s="15" t="str">
        <v>Markup on costs</v>
      </c>
      <c r="B22" s="17" t="n">
        <f>IF(NOT(ISNUMBER(B20)),"n.a.",IF(B19=0,"n.a.",B20/B19))</f>
        <v>0.35714285714285715</v>
      </c>
      <c r="C22" s="17" t="n">
        <f>IF(NOT(ISNUMBER(C20)),"n.a.",IF(C19=0,"n.a.",C20/C19))</f>
        <v>0.15151515151515152</v>
      </c>
      <c r="D22" s="2"/>
      <c r="E22" s="2"/>
      <c r="F22" s="2"/>
    </row>
    <row r="23" ht="28" customHeight="1">
      <c r="A23" s="2"/>
      <c r="B23" s="13"/>
      <c r="C23" s="13"/>
      <c r="D23" s="2"/>
      <c r="E23" s="2"/>
      <c r="F23" s="2"/>
    </row>
    <row r="24" ht="28" customHeight="1">
      <c r="A24" s="2"/>
      <c r="B24" s="13"/>
      <c r="C24" s="13"/>
      <c r="D24" s="2"/>
      <c r="E24" s="2"/>
      <c r="F24" s="2"/>
    </row>
    <row r="25" ht="28" customHeight="1">
      <c r="A25" s="2" t="str">
        <v>Actual minus estimated result</v>
      </c>
      <c r="B25" s="13" t="n">
        <f>IF(AND(ISNUMBER(B20),ISNUMBER(C20)),C20-B20,"n.a.")</f>
        <v>-25</v>
      </c>
      <c r="C25" s="13"/>
      <c r="D25" s="2"/>
      <c r="E25" s="2"/>
      <c r="F25" s="2"/>
    </row>
    <row r="26" ht="28" customHeight="1">
      <c r="A26" s="2" t="str">
        <v>Extra labor cost</v>
      </c>
      <c r="B26" s="13" t="n">
        <f>IF(AND(ISNUMBER(B18),ISNUMBER(C18)),C18-B18,"n.a.")</f>
        <v>24</v>
      </c>
      <c r="C26" s="13"/>
      <c r="D26" s="2"/>
      <c r="E26" s="2"/>
      <c r="F26" s="2"/>
    </row>
    <row r="27" ht="28" customHeight="1">
      <c r="A27" s="2" t="str">
        <v>Extra supplies cost</v>
      </c>
      <c r="B27" s="13" t="n">
        <f>IF(COUNT(B12:C12)=2,C12-B12,"n.a.")</f>
        <v>1</v>
      </c>
      <c r="C27" s="13"/>
      <c r="D27" s="2"/>
      <c r="E27" s="2"/>
      <c r="F27" s="2"/>
    </row>
    <row r="28" ht="28" customHeight="1">
      <c r="A28" s="2"/>
      <c r="B28" s="2"/>
      <c r="C28" s="2"/>
      <c r="D28" s="2"/>
      <c r="E28" s="2"/>
      <c r="F28" s="2"/>
    </row>
    <row r="29" ht="28" customHeight="1">
      <c r="A29" s="2"/>
      <c r="B29" s="2"/>
      <c r="C29" s="2"/>
      <c r="D29" s="2"/>
      <c r="E29" s="2"/>
      <c r="F29" s="2"/>
    </row>
    <row r="30" ht="38" customHeight="1">
      <c r="A30" s="5" t="str">
        <v>Owner cleaning work, if any, is included in these worker-hours at the same fictional cost. Do not add it again.</v>
      </c>
      <c r="B30" s="5"/>
      <c r="C30" s="5"/>
      <c r="D30" s="5"/>
      <c r="E30" s="5"/>
      <c r="F30" s="5"/>
    </row>
    <row r="31" ht="38" customHeight="1">
      <c r="A31" s="5" t="str">
        <v>The extra hour costs 24 and extra supplies cost 1. Together they reduce the amount left by 25.</v>
      </c>
      <c r="B31" s="5"/>
      <c r="C31" s="5"/>
      <c r="D31" s="5"/>
      <c r="E31" s="5"/>
      <c r="F31" s="5"/>
    </row>
    <row r="32" ht="38" customHeight="1">
      <c r="A32" s="5" t="str">
        <v>Margin uses revenue as denominator; markup uses cost. The estimate is 26.3% margin but 35.7% markup.</v>
      </c>
      <c r="B32" s="5"/>
      <c r="C32" s="5"/>
      <c r="D32" s="5"/>
      <c r="E32" s="5"/>
      <c r="F32" s="5"/>
    </row>
    <row r="33" ht="38" customHeight="1">
      <c r="A33" s="5" t="str">
        <v>Investigate the cause before repricing: changed scope, access delay, underestimated time or rework.</v>
      </c>
      <c r="B33" s="5"/>
      <c r="C33" s="5"/>
      <c r="D33" s="5"/>
      <c r="E33" s="5"/>
      <c r="F33" s="5"/>
    </row>
    <row r="34" ht="28" customHeight="1">
      <c r="A34" s="2"/>
      <c r="B34" s="2"/>
      <c r="C34" s="2"/>
      <c r="D34" s="2"/>
      <c r="E34" s="2"/>
      <c r="F34" s="2"/>
    </row>
    <row r="35" ht="28" customHeight="1">
      <c r="A35" s="2"/>
      <c r="B35" s="2"/>
      <c r="C35" s="2"/>
      <c r="D35" s="2"/>
      <c r="E35" s="2"/>
      <c r="F35" s="2"/>
    </row>
  </sheetData>
  <mergeCells>
    <mergeCell ref="A2:F2"/>
    <mergeCell ref="A4:F4"/>
    <mergeCell ref="A30:F30"/>
    <mergeCell ref="A31:F31"/>
    <mergeCell ref="A32:F32"/>
    <mergeCell ref="A33:F33"/>
  </mergeCells>
  <conditionalFormatting sqref="B20:C20">
    <cfRule type="cellIs" dxfId="1" priority="1" operator="lessThan">
      <formula>0</formula>
    </cfRule>
  </conditionalFormatting>
  <pageMargins left="0.25" right="0.25" top="0.3" bottom="0.3" header="0.1" footer="0.1"/>
  <pageSetup paperSize="1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3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</cols>
  <sheetData>
    <row r="1" ht="28" customHeight="1">
      <c r="A1" s="2"/>
      <c r="B1" s="2"/>
      <c r="C1" s="2"/>
      <c r="D1" s="2"/>
      <c r="E1" s="2"/>
      <c r="F1" s="2"/>
    </row>
    <row r="2" ht="28" customHeight="1">
      <c r="A2" s="3" t="str">
        <v>Monthly overhead reconciliation</v>
      </c>
      <c r="B2" s="2"/>
      <c r="C2" s="2"/>
      <c r="D2" s="2"/>
      <c r="E2" s="2"/>
      <c r="F2" s="2"/>
    </row>
    <row r="3" ht="28" customHeight="1">
      <c r="A3" s="4"/>
      <c r="B3" s="4"/>
      <c r="C3" s="4"/>
      <c r="D3" s="4"/>
      <c r="E3" s="4"/>
      <c r="F3" s="4"/>
    </row>
    <row r="4" ht="38" customHeight="1">
      <c r="A4" s="5" t="str">
        <v>Select one month of earned dates. This includes only the jobs entered in this file, not every business transaction.</v>
      </c>
      <c r="B4" s="5"/>
      <c r="C4" s="5"/>
      <c r="D4" s="5"/>
      <c r="E4" s="5"/>
      <c r="F4" s="5"/>
    </row>
    <row r="5" ht="28" customHeight="1">
      <c r="A5" s="2" t="str">
        <v>Month starts (Input)</v>
      </c>
      <c r="B5" s="20"/>
      <c r="C5" s="2"/>
      <c r="D5" s="2"/>
      <c r="E5" s="2"/>
      <c r="F5" s="2"/>
    </row>
    <row r="6" ht="28" customHeight="1">
      <c r="A6" s="2" t="str">
        <v>Currency label (Input)</v>
      </c>
      <c r="B6" s="10" t="str">
        <v>USD</v>
      </c>
      <c r="C6" s="2"/>
      <c r="D6" s="2"/>
      <c r="E6" s="2"/>
      <c r="F6" s="2"/>
    </row>
    <row r="7" ht="28" customHeight="1">
      <c r="A7" s="2"/>
      <c r="B7" s="2"/>
      <c r="C7" s="2"/>
      <c r="D7" s="2"/>
      <c r="E7" s="2"/>
      <c r="F7" s="2"/>
    </row>
    <row r="8" ht="28" customHeight="1">
      <c r="A8" s="2" t="str">
        <v>Entered job data status</v>
      </c>
      <c r="B8" s="2" t="str">
        <f>IF(NOT(ISNUMBER(B5)),"Enter month start",IF(DAY(B5)&lt;&gt;1,"Use first day of month",IF(COUNTIFS('Job log'!B10:F10,"Ready")=0,"No complete jobs",IF(COUNTIFS('Job log'!B10:F10,"Add identity/date/basis")+COUNTIFS('Job log'!B10:F10,"Complete numeric inputs")+COUNTIFS('Job log'!B10:F10,"Negative cost/input")&gt;0,"Complete job inputs","Ready"))))</f>
        <v>Enter month start</v>
      </c>
      <c r="C8" s="2"/>
      <c r="D8" s="2"/>
      <c r="E8" s="2"/>
      <c r="F8" s="2"/>
    </row>
    <row r="9" ht="28" customHeight="1">
      <c r="A9" s="2"/>
      <c r="B9" s="2"/>
      <c r="C9" s="2"/>
      <c r="D9" s="2"/>
      <c r="E9" s="2"/>
      <c r="F9" s="2"/>
    </row>
    <row r="10" ht="28" customHeight="1">
      <c r="A10" s="2" t="str">
        <v>Jobs earned in selected month</v>
      </c>
      <c r="B10" s="2" t="str">
        <f>IF(B8&lt;&gt;"Ready","n.a.",COUNTIFS('Job log'!B6:F6,"&gt;="&amp;B5,'Job log'!B6:F6,"&lt;"&amp;EDATE(B5,1)))</f>
        <v>n.a.</v>
      </c>
      <c r="C10" s="2"/>
      <c r="D10" s="2"/>
      <c r="E10" s="2"/>
      <c r="F10" s="2"/>
    </row>
    <row r="11" ht="28" customHeight="1">
      <c r="A11" s="2" t="str">
        <v>Net earned revenue</v>
      </c>
      <c r="B11" s="13" t="str">
        <f>IF(B8&lt;&gt;"Ready","n.a.",IF(B10=0,"No jobs in month",SUMIFS('Job log'!B14:F14,'Job log'!B6:F6,"&gt;="&amp;B5,'Job log'!B6:F6,"&lt;"&amp;EDATE(B5,1))))</f>
        <v>n.a.</v>
      </c>
      <c r="C11" s="2"/>
      <c r="D11" s="2"/>
      <c r="E11" s="2"/>
      <c r="F11" s="2"/>
    </row>
    <row r="12" ht="28" customHeight="1">
      <c r="A12" s="2" t="str">
        <v>Sum of job results</v>
      </c>
      <c r="B12" s="13" t="str">
        <f>IF(B8&lt;&gt;"Ready","n.a.",IF(B10=0,"No jobs in month",SUMIFS('Job log'!B32:F32,'Job log'!B6:F6,"&gt;="&amp;B5,'Job log'!B6:F6,"&lt;"&amp;EDATE(B5,1))))</f>
        <v>n.a.</v>
      </c>
      <c r="C12" s="2"/>
      <c r="D12" s="2"/>
      <c r="E12" s="2"/>
      <c r="F12" s="2"/>
    </row>
    <row r="13" ht="28" customHeight="1">
      <c r="A13" s="2" t="str">
        <v>Add back allocated overhead</v>
      </c>
      <c r="B13" s="13" t="str">
        <f>IF(B8&lt;&gt;"Ready","n.a.",IF(B10=0,"No jobs in month",SUMIFS('Job log'!B30:F30,'Job log'!B6:F6,"&gt;="&amp;B5,'Job log'!B6:F6,"&lt;"&amp;EDATE(B5,1))))</f>
        <v>n.a.</v>
      </c>
      <c r="C13" s="2"/>
      <c r="D13" s="2"/>
      <c r="E13" s="2"/>
      <c r="F13" s="2"/>
    </row>
    <row r="14" ht="28" customHeight="1">
      <c r="A14" s="2"/>
      <c r="B14" s="13"/>
      <c r="C14" s="2"/>
      <c r="D14" s="2"/>
      <c r="E14" s="2"/>
      <c r="F14" s="2"/>
    </row>
    <row r="15" ht="28" customHeight="1">
      <c r="A15" s="2" t="str">
        <v>Actual monthly overhead (Input)</v>
      </c>
      <c r="B15" s="12"/>
      <c r="C15" s="2"/>
      <c r="D15" s="2"/>
      <c r="E15" s="2"/>
      <c r="F15" s="2"/>
    </row>
    <row r="16" ht="28" customHeight="1">
      <c r="A16" s="2" t="str">
        <v>Extra expense adjustment (Input)</v>
      </c>
      <c r="B16" s="12"/>
      <c r="C16" s="2"/>
      <c r="D16" s="2"/>
      <c r="E16" s="2"/>
      <c r="F16" s="2"/>
    </row>
    <row r="17" ht="50" customHeight="1">
      <c r="A17" s="2" t="str">
        <v>Adjustment explanation (Input)</v>
      </c>
      <c r="B17" s="12"/>
      <c r="C17" s="10"/>
      <c r="D17" s="10"/>
      <c r="E17" s="10"/>
      <c r="F17" s="10"/>
    </row>
    <row r="18" ht="28" customHeight="1">
      <c r="A18" s="2"/>
      <c r="B18" s="13"/>
      <c r="C18" s="2"/>
      <c r="D18" s="2"/>
      <c r="E18" s="2"/>
      <c r="F18" s="2"/>
    </row>
    <row r="19" ht="48" customHeight="1">
      <c r="A19" s="15" t="str">
        <v>Amount left after reconciliation</v>
      </c>
      <c r="B19" s="21" t="str">
        <f>IF(OR(COUNT(B12:B13)&lt;&gt;2,COUNT(B15:B16)&lt;&gt;2),"Complete monthly inputs",IF(B15&lt;0,"Check overhead",IF(AND(B16&lt;&gt;0,B17=""),"Explain adjustment",B12+B13-B15-B16)))</f>
        <v>Complete monthly inputs</v>
      </c>
      <c r="C19" s="2"/>
      <c r="D19" s="2"/>
      <c r="E19" s="2"/>
      <c r="F19" s="2"/>
    </row>
    <row r="20" ht="28" customHeight="1">
      <c r="A20" s="15" t="str">
        <v>Margin on net earned revenue</v>
      </c>
      <c r="B20" s="17" t="str">
        <f>IF(NOT(ISNUMBER(B19)),"n.a.",IF(B11&lt;=0,"n.a.",B19/B11))</f>
        <v>n.a.</v>
      </c>
      <c r="C20" s="2"/>
      <c r="D20" s="2"/>
      <c r="E20" s="2"/>
      <c r="F20" s="2"/>
    </row>
    <row r="21" ht="28" customHeight="1">
      <c r="A21" s="2"/>
      <c r="B21" s="13"/>
      <c r="C21" s="2"/>
      <c r="D21" s="2"/>
      <c r="E21" s="2"/>
      <c r="F21" s="2"/>
    </row>
    <row r="22" ht="28" customHeight="1">
      <c r="A22" s="2"/>
      <c r="B22" s="13"/>
      <c r="C22" s="2"/>
      <c r="D22" s="2"/>
      <c r="E22" s="2"/>
      <c r="F22" s="2"/>
    </row>
    <row r="23" ht="28" customHeight="1">
      <c r="A23" s="2" t="str">
        <v>Net cash collected on these jobs</v>
      </c>
      <c r="B23" s="13" t="str">
        <f>IF(B8&lt;&gt;"Ready","n.a.",IF(B10=0,"No jobs in month",SUMIFS('Job log'!B15:F15,'Job log'!B6:F6,"&gt;="&amp;B5,'Job log'!B6:F6,"&lt;"&amp;EDATE(B5,1))))</f>
        <v>n.a.</v>
      </c>
      <c r="C23" s="2"/>
      <c r="D23" s="2"/>
      <c r="E23" s="2"/>
      <c r="F23" s="2"/>
    </row>
    <row r="24" ht="28" customHeight="1">
      <c r="A24" s="2" t="str">
        <v>Net invoiced on these jobs</v>
      </c>
      <c r="B24" s="13" t="str">
        <f>IF(B8&lt;&gt;"Ready","n.a.",IF(B10=0,"No jobs in month",SUMIFS('Job log'!B16:F16,'Job log'!B6:F6,"&gt;="&amp;B5,'Job log'!B6:F6,"&lt;"&amp;EDATE(B5,1))))</f>
        <v>n.a.</v>
      </c>
      <c r="C24" s="2"/>
      <c r="D24" s="2"/>
      <c r="E24" s="2"/>
      <c r="F24" s="2"/>
    </row>
    <row r="25" ht="28" customHeight="1">
      <c r="A25" s="2" t="str">
        <v>Unpaid invoices on these jobs</v>
      </c>
      <c r="B25" s="13" t="str">
        <f>IF(B8&lt;&gt;"Ready","n.a.",IF(B10=0,"No jobs in month",SUMIFS('Job log'!B17:F17,'Job log'!B6:F6,"&gt;="&amp;B5,'Job log'!B6:F6,"&lt;"&amp;EDATE(B5,1))))</f>
        <v>n.a.</v>
      </c>
      <c r="C25" s="2"/>
      <c r="D25" s="2"/>
      <c r="E25" s="2"/>
      <c r="F25" s="2"/>
    </row>
    <row r="26" ht="28" customHeight="1">
      <c r="A26" s="2"/>
      <c r="B26" s="2"/>
      <c r="C26" s="2"/>
      <c r="D26" s="2"/>
      <c r="E26" s="2"/>
      <c r="F26" s="2"/>
    </row>
    <row r="27" ht="28" customHeight="1">
      <c r="A27" s="2"/>
      <c r="B27" s="2"/>
      <c r="C27" s="2"/>
      <c r="D27" s="2"/>
      <c r="E27" s="2"/>
      <c r="F27" s="2"/>
    </row>
    <row r="28" ht="38" customHeight="1">
      <c r="A28" s="5" t="str">
        <v>Formula: sum of job results + job overhead allocations - actual monthly overhead - extra expense adjustment.</v>
      </c>
      <c r="B28" s="5"/>
      <c r="C28" s="5"/>
      <c r="D28" s="5"/>
      <c r="E28" s="5"/>
      <c r="F28" s="5"/>
    </row>
    <row r="29" ht="38" customHeight="1">
      <c r="A29" s="5" t="str">
        <v>Positive extra adjustment subtracts a missing cost. A negative adjustment reverses a cost. Never enter a cost twice.</v>
      </c>
      <c r="B29" s="5"/>
      <c r="C29" s="5"/>
      <c r="D29" s="5"/>
      <c r="E29" s="5"/>
      <c r="F29" s="5"/>
    </row>
    <row r="30" ht="38" customHeight="1">
      <c r="A30" s="5" t="str">
        <v>Cash, invoiced and unpaid totals refer to the selected earned jobs. They are not all cash receipts or invoices in this calendar month.</v>
      </c>
      <c r="B30" s="5"/>
      <c r="C30" s="5"/>
      <c r="D30" s="5"/>
      <c r="E30" s="5"/>
      <c r="F30" s="5"/>
    </row>
    <row r="31" ht="38" customHeight="1">
      <c r="A31" s="5" t="str">
        <v>Use cash records for liquidity and formal accounting records for tax/reporting. This is an internal planning reconciliation.</v>
      </c>
      <c r="B31" s="5"/>
      <c r="C31" s="5"/>
      <c r="D31" s="5"/>
      <c r="E31" s="5"/>
      <c r="F31" s="5"/>
    </row>
    <row r="32" ht="38" customHeight="1">
      <c r="A32" s="5" t="str">
        <v>Before using this result, account for omitted jobs, costs and owner-work treatment. Changing the currency label does not convert amounts.</v>
      </c>
      <c r="B32" s="5"/>
      <c r="C32" s="5"/>
      <c r="D32" s="5"/>
      <c r="E32" s="5"/>
      <c r="F32" s="5"/>
    </row>
    <row r="33" ht="28" customHeight="1">
      <c r="A33" s="2"/>
      <c r="B33" s="2"/>
      <c r="C33" s="2"/>
      <c r="D33" s="2"/>
      <c r="E33" s="2"/>
      <c r="F33" s="2"/>
    </row>
    <row r="34" ht="28" customHeight="1">
      <c r="A34" s="2"/>
      <c r="B34" s="2"/>
      <c r="C34" s="2"/>
      <c r="D34" s="2"/>
      <c r="E34" s="2"/>
      <c r="F34" s="2"/>
    </row>
    <row r="35" ht="28" customHeight="1">
      <c r="A35" s="2"/>
      <c r="B35" s="2"/>
      <c r="C35" s="2"/>
      <c r="D35" s="2"/>
      <c r="E35" s="2"/>
      <c r="F35" s="2"/>
    </row>
  </sheetData>
  <mergeCells>
    <mergeCell ref="A2:F2"/>
    <mergeCell ref="A4:F4"/>
    <mergeCell ref="B8:F8"/>
    <mergeCell ref="B17:F17"/>
    <mergeCell ref="A28:F28"/>
    <mergeCell ref="A29:F29"/>
    <mergeCell ref="A30:F30"/>
    <mergeCell ref="A31:F31"/>
    <mergeCell ref="A32:F32"/>
  </mergeCells>
  <conditionalFormatting sqref="B19:B19">
    <cfRule type="cellIs" dxfId="2" priority="1" operator="lessThan">
      <formula>0</formula>
    </cfRule>
  </conditionalFormatting>
  <pageMargins left="0.25" right="0.25" top="0.3" bottom="0.3" header="0.1" footer="0.1"/>
  <pageSetup paperSize="1" orientation="landscape" fitToWidth="1" fitToHeight="0"/>
</worksheet>
</file>