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18db3b2f455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art here" sheetId="1" ns1:id="R71616797d4b049b8"/>
    <sheet name="Blank job" sheetId="2" ns1:id="R119bbb88703a4633"/>
    <sheet name="Worked examples" sheetId="3" ns1:id="R00c170352f9045d1"/>
  </sheets>
  <definedNames>
    <definedName name="_xlnm.Print_Area" localSheetId="0">'Start here'!$A$1:$F$16</definedName>
    <definedName name="_xlnm.Print_Titles" localSheetId="0">'Start here'!$1:$3</definedName>
    <definedName name="_xlnm.Print_Area" localSheetId="1">'Blank job'!$A$1:$F$52</definedName>
    <definedName name="_xlnm.Print_Titles" localSheetId="1">'Blank job'!$1:$3</definedName>
    <definedName name="_xlnm.Print_Area" localSheetId="2">'Worked examples'!$A$1:$F$33</definedName>
    <definedName name="_xlnm.Print_Titles" localSheetId="2">'Worked examples'!$1:$3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5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EF3C7"/>
      </x:patternFill>
    </x:fill>
    <x:fill>
      <x:patternFill patternType="solid">
        <x:fgColor rgb="FFF0FDF4"/>
      </x:patternFill>
    </x:fill>
    <x:fill>
      <x:patternFill patternType="solid">
        <x:fgColor rgb="FF0F172A"/>
      </x:patternFill>
    </x:fill>
  </x:fills>
  <x:borders count="2">
    <x:border/>
    <x:border>
      <x:bottom style="thin">
        <x:color rgb="FF16A34A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df1849b544865" /><Relationship Type="http://schemas.openxmlformats.org/officeDocument/2006/relationships/theme" Target="/xl/theme/theme1.xml" Id="R3d6d46060d3a42f4" /><Relationship Type="http://schemas.openxmlformats.org/officeDocument/2006/relationships/sharedStrings" Target="/xl/sharedStrings.xml" Id="Ra95e09c3c2fe4649" /><Relationship Type="http://schemas.openxmlformats.org/officeDocument/2006/relationships/worksheet" Target="/xl/worksheets/sheet1.xml" Id="R71616797d4b049b8" /><Relationship Type="http://schemas.openxmlformats.org/officeDocument/2006/relationships/worksheet" Target="/xl/worksheets/sheet2.xml" Id="R119bbb88703a4633" /><Relationship Type="http://schemas.openxmlformats.org/officeDocument/2006/relationships/worksheet" Target="/xl/worksheets/sheet3.xml" Id="R00c170352f9045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6" hidden="0" customWidth="1"/>
    <col min="2" max="2" width="17" hidden="0" customWidth="1"/>
    <col min="3" max="3" width="17" hidden="0" customWidth="1"/>
    <col min="4" max="4" width="17" hidden="0" customWidth="1"/>
    <col min="5" max="5" width="3" hidden="0" customWidth="1"/>
    <col min="6" max="6" width="22" hidden="0" customWidth="1"/>
  </cols>
  <sheetData>
    <row r="1" ht="25" customHeight="1">
      <c r="A1" s="2"/>
      <c r="B1" s="2"/>
      <c r="C1" s="2"/>
      <c r="D1" s="2"/>
      <c r="E1" s="2"/>
      <c r="F1" s="2"/>
    </row>
    <row r="2" ht="25" customHeight="1">
      <c r="A2" s="3" t="str">
        <v>House-cleaning price worksheet</v>
      </c>
      <c r="B2" s="2"/>
      <c r="C2" s="2"/>
      <c r="D2" s="2"/>
      <c r="E2" s="2"/>
      <c r="F2" s="2"/>
    </row>
    <row r="3" ht="25" customHeight="1">
      <c r="A3" s="4"/>
      <c r="B3" s="4"/>
      <c r="C3" s="4"/>
      <c r="D3" s="4"/>
      <c r="E3" s="4"/>
      <c r="F3" s="4"/>
    </row>
    <row r="4" ht="25" customHeight="1">
      <c r="A4" s="2"/>
      <c r="B4" s="2"/>
      <c r="C4" s="2"/>
      <c r="D4" s="2"/>
      <c r="E4" s="2"/>
      <c r="F4" s="2"/>
    </row>
    <row r="5" ht="46" customHeight="1">
      <c r="A5" s="5" t="str">
        <v>Purpose</v>
      </c>
      <c r="B5" s="5" t="str">
        <v>Calculate one visit before you prepare a client quote. All prices exclude sales tax.</v>
      </c>
      <c r="C5" s="5"/>
      <c r="D5" s="5"/>
      <c r="E5" s="5"/>
      <c r="F5" s="5"/>
    </row>
    <row r="6" ht="46" customHeight="1">
      <c r="A6" s="5" t="str">
        <v>1. Define the work</v>
      </c>
      <c r="B6" s="5" t="str">
        <v>On Blank job, enter an anonymous job reference and a specific scope. Keep access codes and customer contact details elsewhere.</v>
      </c>
      <c r="C6" s="5"/>
      <c r="D6" s="5"/>
      <c r="E6" s="5"/>
      <c r="F6" s="5"/>
    </row>
    <row r="7" ht="59" customHeight="1">
      <c r="A7" s="5" t="str">
        <v>2. Enter worker hours</v>
      </c>
      <c r="B7" s="5" t="str">
        <v>Use a separate row for each worker or rate. Two people for two hours = four on-site worker-hours. Travel is total paid worker-hours allocated to this visit.</v>
      </c>
      <c r="C7" s="5"/>
      <c r="D7" s="5"/>
      <c r="E7" s="5"/>
      <c r="F7" s="5"/>
    </row>
    <row r="8" ht="46" customHeight="1">
      <c r="A8" s="5" t="str">
        <v>3. Include owner work once</v>
      </c>
      <c r="B8" s="5" t="str">
        <v>Use the Owner row for your own cleaning/travel allowance. Do not enter the same hours in a worker row. Rates include the employer costs you choose to include.</v>
      </c>
      <c r="C8" s="5"/>
      <c r="D8" s="5"/>
      <c r="E8" s="5"/>
      <c r="F8" s="5"/>
    </row>
    <row r="9" ht="59" customHeight="1">
      <c r="A9" s="5" t="str">
        <v>4. Complete the cost inputs</v>
      </c>
      <c r="B9" s="5" t="str">
        <v>Yellow cells marked Input are editable. Enter 0 for a real zero. Leave unused worker rows completely empty. Partly filled rows require correction.</v>
      </c>
      <c r="C9" s="5"/>
      <c r="D9" s="5"/>
      <c r="E9" s="5"/>
      <c r="F9" s="5"/>
    </row>
    <row r="10" ht="59" customHeight="1">
      <c r="A10" s="5" t="str">
        <v>5. Set margin and fees</v>
      </c>
      <c r="B10" s="5" t="str">
        <v>Enter 25% as 25%, not 25. The percentage fee must apply to this same before-tax selling price. If it applies to tax or other amounts, adapt the calculation.</v>
      </c>
      <c r="C10" s="5"/>
      <c r="D10" s="5"/>
      <c r="E10" s="5"/>
      <c r="F10" s="5"/>
    </row>
    <row r="11" ht="46" customHeight="1">
      <c r="A11" s="5" t="str">
        <v>6. Review the price</v>
      </c>
      <c r="B11" s="5" t="str">
        <v>Target price rounds UP to the next cent. Chosen price is your decision. Read the achieved margin at that price before sending it.</v>
      </c>
      <c r="C11" s="5"/>
      <c r="D11" s="5"/>
      <c r="E11" s="5"/>
      <c r="F11" s="5"/>
    </row>
    <row r="12" ht="46" customHeight="1">
      <c r="A12" s="5" t="str">
        <v>What the result means</v>
      </c>
      <c r="B12" s="5" t="str">
        <v>Money left after the listed costs, not a guaranteed accounting net profit. Include missing costs. A market price is not proof that your own costs are covered.</v>
      </c>
      <c r="C12" s="5"/>
      <c r="D12" s="5"/>
      <c r="E12" s="5"/>
      <c r="F12" s="5"/>
    </row>
    <row r="13" ht="46" customHeight="1">
      <c r="A13" s="5" t="str">
        <v>Overhead and owner pay</v>
      </c>
      <c r="B13" s="5" t="str">
        <v>Allocate insurance, software and other overhead using a consistent method. Keep owner cleaning allowance separate from profit and do not add it again as overhead.</v>
      </c>
      <c r="C13" s="5"/>
      <c r="D13" s="5"/>
      <c r="E13" s="5"/>
      <c r="F13" s="5"/>
    </row>
    <row r="14" ht="46" customHeight="1">
      <c r="A14" s="5" t="str">
        <v>Compatibility</v>
      </c>
      <c r="B14" s="5" t="str">
        <v>Uses ordinary formulas, no macros or external data connections. Retain an original copy before editing. Printable PDF is a separate manual worksheet.</v>
      </c>
      <c r="C14" s="5"/>
      <c r="D14" s="5"/>
      <c r="E14" s="5"/>
      <c r="F14" s="5"/>
    </row>
    <row r="15" ht="46" customHeight="1">
      <c r="A15" s="5" t="str">
        <v>Example source</v>
      </c>
      <c r="B15" s="5" t="str">
        <v>CleanerHQ fictional teaching assumptions, September 23, 2026. USD examples are not surveyed market rates or wage advice.</v>
      </c>
      <c r="C15" s="5"/>
      <c r="D15" s="5"/>
      <c r="E15" s="5"/>
      <c r="F15" s="5"/>
    </row>
    <row r="16" ht="46" customHeight="1">
      <c r="A16" s="5" t="str">
        <v>Cost planning reference</v>
      </c>
      <c r="B16" s="5" t="str">
        <v>SBA plan-your-business guidance: https://www.sba.gov/counseling/plan-your-business/</v>
      </c>
      <c r="C16" s="5"/>
      <c r="D16" s="5"/>
      <c r="E16" s="5"/>
      <c r="F16" s="5"/>
    </row>
    <row r="17" ht="25" customHeight="1">
      <c r="A17" s="2"/>
      <c r="B17" s="2"/>
      <c r="C17" s="2"/>
      <c r="D17" s="2"/>
      <c r="E17" s="2"/>
      <c r="F17" s="2"/>
    </row>
    <row r="18" ht="25" customHeight="1">
      <c r="A18" s="2"/>
      <c r="B18" s="2"/>
      <c r="C18" s="2"/>
      <c r="D18" s="2"/>
      <c r="E18" s="2"/>
      <c r="F18" s="2"/>
    </row>
    <row r="19" ht="25" customHeight="1">
      <c r="A19" s="2"/>
      <c r="B19" s="2"/>
      <c r="C19" s="2"/>
      <c r="D19" s="2"/>
      <c r="E19" s="2"/>
      <c r="F19" s="2"/>
    </row>
    <row r="20" ht="25" customHeight="1">
      <c r="A20" s="2"/>
      <c r="B20" s="2"/>
      <c r="C20" s="2"/>
      <c r="D20" s="2"/>
      <c r="E20" s="2"/>
      <c r="F20" s="2"/>
    </row>
    <row r="21" ht="25" customHeight="1">
      <c r="A21" s="2"/>
      <c r="B21" s="2"/>
      <c r="C21" s="2"/>
      <c r="D21" s="2"/>
      <c r="E21" s="2"/>
      <c r="F21" s="2"/>
    </row>
    <row r="22" ht="25" customHeight="1">
      <c r="A22" s="2"/>
      <c r="B22" s="2"/>
      <c r="C22" s="2"/>
      <c r="D22" s="2"/>
      <c r="E22" s="2"/>
      <c r="F22" s="2"/>
    </row>
    <row r="23" ht="25" customHeight="1">
      <c r="A23" s="2"/>
      <c r="B23" s="2"/>
      <c r="C23" s="2"/>
      <c r="D23" s="2"/>
      <c r="E23" s="2"/>
      <c r="F23" s="2"/>
    </row>
    <row r="24" ht="25" customHeight="1">
      <c r="A24" s="2"/>
      <c r="B24" s="2"/>
      <c r="C24" s="2"/>
      <c r="D24" s="2"/>
      <c r="E24" s="2"/>
      <c r="F24" s="2"/>
    </row>
    <row r="25" ht="25" customHeight="1">
      <c r="A25" s="2"/>
      <c r="B25" s="2"/>
      <c r="C25" s="2"/>
      <c r="D25" s="2"/>
      <c r="E25" s="2"/>
      <c r="F25" s="2"/>
    </row>
  </sheetData>
  <mergeCells>
    <mergeCell ref="A2:F2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</mergeCells>
  <pageMargins left="0.3" right="0.3" top="0.4" bottom="0.4" header="0.15" footer="0.15"/>
  <pageSetup paperSize="1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6" hidden="0" customWidth="1"/>
    <col min="2" max="2" width="17" hidden="0" customWidth="1"/>
    <col min="3" max="3" width="17" hidden="0" customWidth="1"/>
    <col min="4" max="4" width="17" hidden="0" customWidth="1"/>
    <col min="5" max="5" width="3" hidden="0" customWidth="1"/>
    <col min="6" max="6" width="22" hidden="0" customWidth="1"/>
  </cols>
  <sheetData>
    <row r="1" ht="25" customHeight="1">
      <c r="A1" s="2"/>
      <c r="B1" s="2"/>
      <c r="C1" s="2"/>
      <c r="D1" s="2"/>
      <c r="E1" s="2"/>
      <c r="F1" s="2"/>
    </row>
    <row r="2" ht="25" customHeight="1">
      <c r="A2" s="3" t="str">
        <v>Price one cleaning visit</v>
      </c>
      <c r="B2" s="2"/>
      <c r="C2" s="2"/>
      <c r="D2" s="2"/>
      <c r="E2" s="2"/>
      <c r="F2" s="2"/>
    </row>
    <row r="3" ht="25" customHeight="1">
      <c r="A3" s="4"/>
      <c r="B3" s="4"/>
      <c r="C3" s="4"/>
      <c r="D3" s="4"/>
      <c r="E3" s="4"/>
      <c r="F3" s="4"/>
    </row>
    <row r="4" ht="25" customHeight="1">
      <c r="A4" s="2"/>
      <c r="B4" s="2"/>
      <c r="C4" s="2"/>
      <c r="D4" s="2"/>
      <c r="E4" s="2"/>
      <c r="F4" s="2"/>
    </row>
    <row r="5" ht="25" customHeight="1">
      <c r="A5" s="2" t="str">
        <v>Currency label (Input)</v>
      </c>
      <c r="B5" s="7" t="str">
        <v>USD</v>
      </c>
      <c r="C5" s="2"/>
      <c r="D5" s="2"/>
      <c r="E5" s="2"/>
      <c r="F5" s="2"/>
    </row>
    <row r="6" ht="25" customHeight="1">
      <c r="A6" s="2" t="str">
        <v>Job reference (Input)</v>
      </c>
      <c r="B6" s="7"/>
      <c r="C6" s="7"/>
      <c r="D6" s="7"/>
      <c r="E6" s="7"/>
      <c r="F6" s="7"/>
    </row>
    <row r="7" ht="25" customHeight="1">
      <c r="A7" s="2" t="str">
        <v>Scope / service (Input)</v>
      </c>
      <c r="B7" s="8"/>
      <c r="C7" s="8"/>
      <c r="D7" s="8"/>
      <c r="E7" s="8"/>
      <c r="F7" s="8"/>
    </row>
    <row r="8" ht="25" customHeight="1">
      <c r="A8" s="2"/>
      <c r="B8" s="8"/>
      <c r="C8" s="8"/>
      <c r="D8" s="8"/>
      <c r="E8" s="8"/>
      <c r="F8" s="8"/>
    </row>
    <row r="9" ht="25" customHeight="1">
      <c r="A9" s="2"/>
      <c r="B9" s="2"/>
      <c r="C9" s="2"/>
      <c r="D9" s="2"/>
      <c r="E9" s="2"/>
      <c r="F9" s="2"/>
    </row>
    <row r="10" ht="25" customHeight="1">
      <c r="A10" s="9" t="str">
        <v>Base cost before payment fees</v>
      </c>
      <c r="B10" s="10" t="str">
        <f>IF(OR(NOT(ISNUMBER(F23)),COUNT(B26:B29)&lt;&gt;4),"Complete cost inputs",IF(MIN(B26:B29)&lt;0,"Negative cost",F23+SUM(B26:B29)))</f>
        <v>Complete cost inputs</v>
      </c>
      <c r="C10" s="2"/>
      <c r="D10" s="2"/>
      <c r="E10" s="2"/>
      <c r="F10" s="2"/>
    </row>
    <row r="11" ht="25" customHeight="1">
      <c r="A11" s="9" t="str">
        <v>Target price, rounded up</v>
      </c>
      <c r="B11" s="10" t="str">
        <f>IF(B35&lt;&gt;"Ready to review","n.a.",ROUNDUP((B10+B31)/(1-B32-B30),2))</f>
        <v>n.a.</v>
      </c>
      <c r="C11" s="2"/>
      <c r="D11" s="2"/>
      <c r="E11" s="2"/>
      <c r="F11" s="2"/>
    </row>
    <row r="12" ht="25" customHeight="1">
      <c r="A12" s="9" t="str">
        <v>At chosen price: amount left</v>
      </c>
      <c r="B12" s="10" t="str">
        <f>IF(ISNUMBER(B38),B33-B38,"n.a.")</f>
        <v>n.a.</v>
      </c>
      <c r="C12" s="2"/>
      <c r="D12" s="2"/>
      <c r="E12" s="2"/>
      <c r="F12" s="2"/>
    </row>
    <row r="13" ht="25" customHeight="1">
      <c r="A13" s="9" t="str">
        <v>At chosen price: margin</v>
      </c>
      <c r="B13" s="11" t="str">
        <f>IF(NOT(ISNUMBER(B12)),"n.a.",IF(B33=0,"n.a.",B12/B33))</f>
        <v>n.a.</v>
      </c>
      <c r="C13" s="2"/>
      <c r="D13" s="2"/>
      <c r="E13" s="2"/>
      <c r="F13" s="2"/>
    </row>
    <row r="14" ht="25" customHeight="1">
      <c r="A14" s="9" t="str">
        <v>At chosen price: markup on cost</v>
      </c>
      <c r="B14" s="11" t="str">
        <f>IF(NOT(ISNUMBER(B12)),"n.a.",IF(B38=0,"n.a.",B12/B38))</f>
        <v>n.a.</v>
      </c>
      <c r="C14" s="2"/>
      <c r="D14" s="2"/>
      <c r="E14" s="2"/>
      <c r="F14" s="2"/>
    </row>
    <row r="15" ht="25" customHeight="1">
      <c r="A15" s="2"/>
      <c r="B15" s="2"/>
      <c r="C15" s="2"/>
      <c r="D15" s="2"/>
      <c r="E15" s="2"/>
      <c r="F15" s="2"/>
    </row>
    <row r="16" ht="30" customHeight="1">
      <c r="A16" s="5" t="str">
        <v>Input: enter hours and hourly cost for every used row; leave unused rows entirely empty.</v>
      </c>
      <c r="B16" s="5"/>
      <c r="C16" s="5"/>
      <c r="D16" s="5"/>
      <c r="E16" s="5"/>
      <c r="F16" s="5"/>
    </row>
    <row r="17" ht="40" customHeight="1">
      <c r="A17" s="14" t="str">
        <v>Person / rate</v>
      </c>
      <c r="B17" s="14" t="str">
        <v>On-site hours</v>
      </c>
      <c r="C17" s="14" t="str">
        <v>Paid travel hours</v>
      </c>
      <c r="D17" s="14" t="str">
        <v>Cost per hour</v>
      </c>
      <c r="E17" s="14" t="str"/>
      <c r="F17" s="14" t="str">
        <v>Labor cost</v>
      </c>
    </row>
    <row r="18" ht="25" customHeight="1">
      <c r="A18" s="2" t="str">
        <v>Worker 1 (Input)</v>
      </c>
      <c r="B18" s="15"/>
      <c r="C18" s="15"/>
      <c r="D18" s="15"/>
      <c r="E18" s="16"/>
      <c r="F18" s="16" t="str">
        <f>IF(COUNTA(B18:D18)=0,"",IF(COUNT(B18:D18)&lt;&gt;3,"Complete row",IF(MIN(B18:D18)&lt;0,"Negative input",(B18+C18)*D18)))</f>
      </c>
    </row>
    <row r="19" ht="25" customHeight="1">
      <c r="A19" s="2" t="str">
        <v>Worker 2 (Input)</v>
      </c>
      <c r="B19" s="15"/>
      <c r="C19" s="15"/>
      <c r="D19" s="15"/>
      <c r="E19" s="16"/>
      <c r="F19" s="16" t="str">
        <f>IF(COUNTA(B19:D19)=0,"",IF(COUNT(B19:D19)&lt;&gt;3,"Complete row",IF(MIN(B19:D19)&lt;0,"Negative input",(B19+C19)*D19)))</f>
      </c>
    </row>
    <row r="20" ht="25" customHeight="1">
      <c r="A20" s="2" t="str">
        <v>Worker 3 (Input)</v>
      </c>
      <c r="B20" s="15"/>
      <c r="C20" s="15"/>
      <c r="D20" s="15"/>
      <c r="E20" s="16"/>
      <c r="F20" s="16" t="str">
        <f>IF(COUNTA(B20:D20)=0,"",IF(COUNT(B20:D20)&lt;&gt;3,"Complete row",IF(MIN(B20:D20)&lt;0,"Negative input",(B20+C20)*D20)))</f>
      </c>
    </row>
    <row r="21" ht="25" customHeight="1">
      <c r="A21" s="2" t="str">
        <v>Owner work (Input)</v>
      </c>
      <c r="B21" s="15"/>
      <c r="C21" s="15"/>
      <c r="D21" s="15"/>
      <c r="E21" s="16"/>
      <c r="F21" s="16" t="str">
        <f>IF(COUNTA(B21:D21)=0,"",IF(COUNT(B21:D21)&lt;&gt;3,"Complete row",IF(MIN(B21:D21)&lt;0,"Negative input",(B21+C21)*D21)))</f>
      </c>
    </row>
    <row r="22" ht="25" customHeight="1">
      <c r="A22" s="2"/>
      <c r="B22" s="16"/>
      <c r="C22" s="16"/>
      <c r="D22" s="16"/>
      <c r="E22" s="16"/>
      <c r="F22" s="16"/>
    </row>
    <row r="23" ht="25" customHeight="1">
      <c r="A23" s="2" t="str">
        <v>Total paid labor</v>
      </c>
      <c r="B23" s="16"/>
      <c r="C23" s="16"/>
      <c r="D23" s="16"/>
      <c r="E23" s="16"/>
      <c r="F23" s="16" t="str">
        <f>IF(COUNTA(B18:D21)=0,"Enter labor",IF(COUNT(F18:F21)&lt;&gt;(IF(COUNTA(B18:D18)&gt;0,1,0)+IF(COUNTA(B19:D19)&gt;0,1,0)+IF(COUNTA(B20:D20)&gt;0,1,0)+IF(COUNTA(B21:D21)&gt;0,1,0)),"Check labor rows",SUM(F18:F21)))</f>
        <v>Enter labor</v>
      </c>
    </row>
    <row r="24" ht="25" customHeight="1">
      <c r="A24" s="2"/>
      <c r="B24" s="2"/>
      <c r="C24" s="2"/>
      <c r="D24" s="2"/>
      <c r="E24" s="2"/>
      <c r="F24" s="2"/>
    </row>
    <row r="25" ht="30" customHeight="1">
      <c r="A25" s="5" t="str">
        <v>Input: costs allocated to this visit. Enter explicit zeros where no cost or fee applies.</v>
      </c>
      <c r="B25" s="5"/>
      <c r="C25" s="5"/>
      <c r="D25" s="5"/>
      <c r="E25" s="5"/>
      <c r="F25" s="5"/>
    </row>
    <row r="26" ht="25" customHeight="1">
      <c r="A26" s="2" t="str">
        <v>Vehicle / parking cost (Input)</v>
      </c>
      <c r="B26" s="15"/>
      <c r="C26" s="2"/>
      <c r="D26" s="2"/>
      <c r="E26" s="2"/>
      <c r="F26" s="2"/>
    </row>
    <row r="27" ht="25" customHeight="1">
      <c r="A27" s="2" t="str">
        <v>Supplies used (Input)</v>
      </c>
      <c r="B27" s="15"/>
      <c r="C27" s="2"/>
      <c r="D27" s="2"/>
      <c r="E27" s="2"/>
      <c r="F27" s="2"/>
    </row>
    <row r="28" ht="25" customHeight="1">
      <c r="A28" s="2" t="str">
        <v>Allocated business overhead (Input)</v>
      </c>
      <c r="B28" s="15"/>
      <c r="C28" s="2"/>
      <c r="D28" s="2"/>
      <c r="E28" s="2"/>
      <c r="F28" s="2"/>
    </row>
    <row r="29" ht="25" customHeight="1">
      <c r="A29" s="2" t="str">
        <v>Other cost, not counted above (Input)</v>
      </c>
      <c r="B29" s="15"/>
      <c r="C29" s="2"/>
      <c r="D29" s="2"/>
      <c r="E29" s="2"/>
      <c r="F29" s="2"/>
    </row>
    <row r="30" ht="25" customHeight="1">
      <c r="A30" s="2" t="str">
        <v>Payment fee rate (%) (Input)</v>
      </c>
      <c r="B30" s="17"/>
      <c r="C30" s="2"/>
      <c r="D30" s="2"/>
      <c r="E30" s="2"/>
      <c r="F30" s="2"/>
    </row>
    <row r="31" ht="25" customHeight="1">
      <c r="A31" s="2" t="str">
        <v>Fixed payment fee (Input)</v>
      </c>
      <c r="B31" s="15"/>
      <c r="C31" s="2"/>
      <c r="D31" s="2"/>
      <c r="E31" s="2"/>
      <c r="F31" s="2"/>
    </row>
    <row r="32" ht="25" customHeight="1">
      <c r="A32" s="2" t="str">
        <v>Target margin (%) (Input)</v>
      </c>
      <c r="B32" s="17"/>
      <c r="C32" s="2"/>
      <c r="D32" s="2"/>
      <c r="E32" s="2"/>
      <c r="F32" s="2"/>
    </row>
    <row r="33" ht="25" customHeight="1">
      <c r="A33" s="2" t="str">
        <v>Chosen price before sales tax (Input)</v>
      </c>
      <c r="B33" s="15"/>
      <c r="C33" s="2"/>
      <c r="D33" s="2"/>
      <c r="E33" s="2"/>
      <c r="F33" s="2"/>
    </row>
    <row r="34" ht="25" customHeight="1">
      <c r="A34" s="2"/>
      <c r="B34" s="2"/>
      <c r="C34" s="2"/>
      <c r="D34" s="2"/>
      <c r="E34" s="2"/>
      <c r="F34" s="2"/>
    </row>
    <row r="35" ht="25" customHeight="1">
      <c r="A35" s="2" t="str">
        <v>Price calculation status</v>
      </c>
      <c r="B35" s="5" t="str">
        <f>IF(OR(B6="",B7=""),"Add job and scope",IF(NOT(ISNUMBER(B10)),"Check costs",IF(COUNT(B30:B32)&lt;&gt;3,"Enter fee and margin",IF(MIN(B30:B32)&lt;0,"Negative input",IF(B30+B32&gt;=1,"Margin + fee too high","Ready to review")))))</f>
        <v>Add job and scope</v>
      </c>
      <c r="C35" s="5"/>
      <c r="D35" s="5"/>
      <c r="E35" s="5"/>
      <c r="F35" s="5"/>
    </row>
    <row r="36" ht="25" customHeight="1">
      <c r="A36" s="2"/>
      <c r="B36" s="2"/>
      <c r="C36" s="2"/>
      <c r="D36" s="2"/>
      <c r="E36" s="2"/>
      <c r="F36" s="2"/>
    </row>
    <row r="37" ht="25" customHeight="1">
      <c r="A37" s="2" t="str">
        <v>Fees at chosen price</v>
      </c>
      <c r="B37" s="16" t="str">
        <f>IF(OR(NOT(ISNUMBER(B10)),COUNT(B30:B31)&lt;&gt;2,NOT(ISNUMBER(B33))),"n.a.",IF(OR(MIN(B30:B31)&lt;0,B30&gt;=1,B33&lt;0),"Check fee/price",B33*B30+B31))</f>
        <v>n.a.</v>
      </c>
      <c r="C37" s="2"/>
      <c r="D37" s="2"/>
      <c r="E37" s="2"/>
      <c r="F37" s="2"/>
    </row>
    <row r="38" ht="25" customHeight="1">
      <c r="A38" s="2" t="str">
        <v>All listed costs at chosen price</v>
      </c>
      <c r="B38" s="16" t="str">
        <f>IF(AND(ISNUMBER(B10),ISNUMBER(B37)),B10+B37,"n.a.")</f>
        <v>n.a.</v>
      </c>
      <c r="C38" s="2"/>
      <c r="D38" s="2"/>
      <c r="E38" s="2"/>
      <c r="F38" s="2"/>
    </row>
    <row r="39" ht="25" customHeight="1">
      <c r="A39" s="2"/>
      <c r="B39" s="2"/>
      <c r="C39" s="2"/>
      <c r="D39" s="2"/>
      <c r="E39" s="2"/>
      <c r="F39" s="2"/>
    </row>
    <row r="40" ht="25" customHeight="1">
      <c r="A40" s="2"/>
      <c r="B40" s="2"/>
      <c r="C40" s="2"/>
      <c r="D40" s="2"/>
      <c r="E40" s="2"/>
      <c r="F40" s="2"/>
    </row>
    <row r="41" ht="30" customHeight="1">
      <c r="A41" s="5" t="str">
        <v>All amounts use your currency label. Changing the label does not convert amounts.</v>
      </c>
      <c r="B41" s="5"/>
      <c r="C41" s="5"/>
      <c r="D41" s="5"/>
      <c r="E41" s="5"/>
      <c r="F41" s="5"/>
    </row>
    <row r="42" ht="30" customHeight="1">
      <c r="A42" s="5" t="str">
        <v>Hourly cost = pay plus your applicable employer costs per paid hour. Owner allowance is a planning cost.</v>
      </c>
      <c r="B42" s="5"/>
      <c r="C42" s="5"/>
      <c r="D42" s="5"/>
      <c r="E42" s="5"/>
      <c r="F42" s="5"/>
    </row>
    <row r="43" ht="30" customHeight="1">
      <c r="A43" s="5" t="str">
        <v>Vehicle cost excludes labor already entered as travel hours. Do not charge the same trip fully to two jobs.</v>
      </c>
      <c r="B43" s="5"/>
      <c r="C43" s="5"/>
      <c r="D43" s="5"/>
      <c r="E43" s="5"/>
      <c r="F43" s="5"/>
    </row>
    <row r="44" ht="30" customHeight="1">
      <c r="A44" s="5" t="str">
        <v>Overhead excludes costs entered elsewhere. Reconcile allocations against actual monthly bills.</v>
      </c>
      <c r="B44" s="5"/>
      <c r="C44" s="5"/>
      <c r="D44" s="5"/>
      <c r="E44" s="5"/>
      <c r="F44" s="5"/>
    </row>
    <row r="45" ht="30" customHeight="1">
      <c r="A45" s="5" t="str">
        <v>Target price = (base cost + fixed fee) / (1 - target margin - percentage fee).</v>
      </c>
      <c r="B45" s="5"/>
      <c r="C45" s="5"/>
      <c r="D45" s="5"/>
      <c r="E45" s="5"/>
      <c r="F45" s="5"/>
    </row>
    <row r="46" ht="30" customHeight="1">
      <c r="A46" s="5" t="str">
        <v>The fee formula assumes one transaction at the stated price, with no fee charged on tax.</v>
      </c>
      <c r="B46" s="5"/>
      <c r="C46" s="5"/>
      <c r="D46" s="5"/>
      <c r="E46" s="5"/>
      <c r="F46" s="5"/>
    </row>
    <row r="47" ht="30" customHeight="1">
      <c r="A47" s="5" t="str">
        <v>At a chosen price: result = price - base cost - percentage fee - fixed fee.</v>
      </c>
      <c r="B47" s="5"/>
      <c r="C47" s="5"/>
      <c r="D47" s="5"/>
      <c r="E47" s="5"/>
      <c r="F47" s="5"/>
    </row>
    <row r="48" ht="30" customHeight="1">
      <c r="A48" s="5" t="str">
        <v>Margin = result / price. Markup = result / all listed costs. A zero denominator is n.a.</v>
      </c>
      <c r="B48" s="5"/>
      <c r="C48" s="5"/>
      <c r="D48" s="5"/>
      <c r="E48" s="5"/>
      <c r="F48" s="5"/>
    </row>
    <row r="49" ht="30" customHeight="1">
      <c r="A49" s="5" t="str">
        <v>A 0% target margin is valid. A margin plus fee of 100% or more cannot produce a price.</v>
      </c>
      <c r="B49" s="5"/>
      <c r="C49" s="5"/>
      <c r="D49" s="5"/>
      <c r="E49" s="5"/>
      <c r="F49" s="5"/>
    </row>
    <row r="50" ht="30" customHeight="1">
      <c r="A50" s="5" t="str">
        <v>Review scope and local tax treatment separately. This calculation does not produce a client quote.</v>
      </c>
      <c r="B50" s="5"/>
      <c r="C50" s="5"/>
      <c r="D50" s="5"/>
      <c r="E50" s="5"/>
      <c r="F50" s="5"/>
    </row>
    <row r="51" ht="30" customHeight="1">
      <c r="A51" s="5" t="str">
        <v>No fixed multiplier for pets, rooms, first cleans or recurring visits is assumed. Estimate the actual work.</v>
      </c>
      <c r="B51" s="5"/>
      <c r="C51" s="5"/>
      <c r="D51" s="5"/>
      <c r="E51" s="5"/>
      <c r="F51" s="5"/>
    </row>
    <row r="52" ht="30" customHeight="1">
      <c r="A52" s="5" t="str">
        <v>After a completed visit, compare actual hours and costs before reusing the estimate.</v>
      </c>
      <c r="B52" s="5"/>
      <c r="C52" s="5"/>
      <c r="D52" s="5"/>
      <c r="E52" s="5"/>
      <c r="F52" s="5"/>
    </row>
    <row r="53" ht="25" customHeight="1">
      <c r="A53" s="2"/>
      <c r="B53" s="2"/>
      <c r="C53" s="2"/>
      <c r="D53" s="2"/>
      <c r="E53" s="2"/>
      <c r="F53" s="2"/>
    </row>
    <row r="54" ht="25" customHeight="1">
      <c r="A54" s="2"/>
      <c r="B54" s="2"/>
      <c r="C54" s="2"/>
      <c r="D54" s="2"/>
      <c r="E54" s="2"/>
      <c r="F54" s="2"/>
    </row>
    <row r="55" ht="25" customHeight="1">
      <c r="A55" s="2"/>
      <c r="B55" s="2"/>
      <c r="C55" s="2"/>
      <c r="D55" s="2"/>
      <c r="E55" s="2"/>
      <c r="F55" s="2"/>
    </row>
    <row r="56" ht="25" customHeight="1">
      <c r="A56" s="2"/>
      <c r="B56" s="2"/>
      <c r="C56" s="2"/>
      <c r="D56" s="2"/>
      <c r="E56" s="2"/>
      <c r="F56" s="2"/>
    </row>
  </sheetData>
  <mergeCells>
    <mergeCell ref="A2:F2"/>
    <mergeCell ref="B6:F6"/>
    <mergeCell ref="B7:F8"/>
    <mergeCell ref="A16:F16"/>
    <mergeCell ref="A25:F25"/>
    <mergeCell ref="B35:F35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</mergeCells>
  <conditionalFormatting sqref="B12:B13">
    <cfRule type="cellIs" dxfId="0" priority="1" operator="lessThan">
      <formula>0</formula>
    </cfRule>
  </conditionalFormatting>
  <dataValidations count="12">
    <dataValidation type="decimal" operator="greaterThanOrEqual" sqref="B18:D18">
      <formula1>0</formula1>
    </dataValidation>
    <dataValidation type="decimal" operator="greaterThanOrEqual" sqref="B19:D19">
      <formula1>0</formula1>
    </dataValidation>
    <dataValidation type="decimal" operator="greaterThanOrEqual" sqref="B20:D20">
      <formula1>0</formula1>
    </dataValidation>
    <dataValidation type="decimal" operator="greaterThanOrEqual" sqref="B21:D21">
      <formula1>0</formula1>
    </dataValidation>
    <dataValidation type="decimal" operator="greaterThanOrEqual" sqref="B26">
      <formula1>0</formula1>
    </dataValidation>
    <dataValidation type="decimal" operator="greaterThanOrEqual" sqref="B27">
      <formula1>0</formula1>
    </dataValidation>
    <dataValidation type="decimal" operator="greaterThanOrEqual" sqref="B28">
      <formula1>0</formula1>
    </dataValidation>
    <dataValidation type="decimal" operator="greaterThanOrEqual" sqref="B29">
      <formula1>0</formula1>
    </dataValidation>
    <dataValidation type="decimal" operator="greaterThanOrEqual" sqref="B30">
      <formula1>0</formula1>
    </dataValidation>
    <dataValidation type="decimal" operator="greaterThanOrEqual" sqref="B31">
      <formula1>0</formula1>
    </dataValidation>
    <dataValidation type="decimal" operator="greaterThanOrEqual" sqref="B32">
      <formula1>0</formula1>
    </dataValidation>
    <dataValidation type="decimal" operator="greaterThanOrEqual" sqref="B33">
      <formula1>0</formula1>
    </dataValidation>
  </dataValidations>
  <pageMargins left="0.3" right="0.3" top="0.4" bottom="0.4" header="0.15" footer="0.15"/>
  <pageSetup paperSize="1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6" hidden="0" customWidth="1"/>
    <col min="2" max="2" width="17" hidden="0" customWidth="1"/>
    <col min="3" max="3" width="17" hidden="0" customWidth="1"/>
    <col min="4" max="4" width="17" hidden="0" customWidth="1"/>
    <col min="5" max="5" width="3" hidden="0" customWidth="1"/>
    <col min="6" max="6" width="22" hidden="0" customWidth="1"/>
  </cols>
  <sheetData>
    <row r="1" ht="25" customHeight="1">
      <c r="A1" s="2"/>
      <c r="B1" s="2"/>
      <c r="C1" s="2"/>
      <c r="D1" s="2"/>
      <c r="E1" s="2"/>
      <c r="F1" s="2"/>
    </row>
    <row r="2" ht="25" customHeight="1">
      <c r="A2" s="3" t="str">
        <v>Three fictional house-cleaning examples</v>
      </c>
      <c r="B2" s="2"/>
      <c r="C2" s="2"/>
      <c r="D2" s="2"/>
      <c r="E2" s="2"/>
      <c r="F2" s="2"/>
    </row>
    <row r="3" ht="25" customHeight="1">
      <c r="A3" s="4"/>
      <c r="B3" s="4"/>
      <c r="C3" s="4"/>
      <c r="D3" s="4"/>
      <c r="E3" s="4"/>
      <c r="F3" s="4"/>
    </row>
    <row r="4" ht="34" customHeight="1">
      <c r="A4" s="5" t="str">
        <v>USD per visit before sales tax. Fictional inputs; all payment fees are zero in these three cases.</v>
      </c>
      <c r="B4" s="5"/>
      <c r="C4" s="5"/>
      <c r="D4" s="5"/>
      <c r="E4" s="5"/>
      <c r="F4" s="5"/>
    </row>
    <row r="5" ht="25" customHeight="1">
      <c r="A5" s="2"/>
      <c r="B5" s="2"/>
      <c r="C5" s="2"/>
      <c r="D5" s="2"/>
      <c r="E5" s="2"/>
      <c r="F5" s="2"/>
    </row>
    <row r="6" ht="40" customHeight="1">
      <c r="A6" s="14" t="str">
        <v>Input / result</v>
      </c>
      <c r="B6" s="14" t="str">
        <v>Small repeat</v>
      </c>
      <c r="C6" s="14" t="str">
        <v>1800 sq ft repeat</v>
      </c>
      <c r="D6" s="14" t="str">
        <v>Same home first clean</v>
      </c>
      <c r="E6" s="2"/>
      <c r="F6" s="2"/>
    </row>
    <row r="7" ht="25" customHeight="1">
      <c r="A7" s="2"/>
      <c r="B7" s="2"/>
      <c r="C7" s="2"/>
      <c r="D7" s="2"/>
      <c r="E7" s="2"/>
      <c r="F7" s="2"/>
    </row>
    <row r="8" ht="25" customHeight="1">
      <c r="A8" s="2" t="str">
        <v>On-site worker-hours (Input)</v>
      </c>
      <c r="B8" s="15" t="n">
        <v>2</v>
      </c>
      <c r="C8" s="15" t="n">
        <v>4</v>
      </c>
      <c r="D8" s="15" t="n">
        <v>6</v>
      </c>
      <c r="E8" s="2"/>
      <c r="F8" s="2"/>
    </row>
    <row r="9" ht="25" customHeight="1">
      <c r="A9" s="2" t="str">
        <v>Paid travel worker-hours (Input)</v>
      </c>
      <c r="B9" s="15" t="n">
        <v>0.25</v>
      </c>
      <c r="C9" s="15" t="n">
        <v>0.5</v>
      </c>
      <c r="D9" s="15" t="n">
        <v>0.5</v>
      </c>
      <c r="E9" s="2"/>
      <c r="F9" s="2"/>
    </row>
    <row r="10" ht="25" customHeight="1">
      <c r="A10" s="2" t="str">
        <v>Cost per worker-hour (Input)</v>
      </c>
      <c r="B10" s="15" t="n">
        <v>24</v>
      </c>
      <c r="C10" s="15" t="n">
        <v>24</v>
      </c>
      <c r="D10" s="15" t="n">
        <v>24</v>
      </c>
      <c r="E10" s="2"/>
      <c r="F10" s="2"/>
    </row>
    <row r="11" ht="25" customHeight="1">
      <c r="A11" s="2" t="str">
        <v>Vehicle (Input)</v>
      </c>
      <c r="B11" s="15" t="n">
        <v>6</v>
      </c>
      <c r="C11" s="15" t="n">
        <v>8</v>
      </c>
      <c r="D11" s="15" t="n">
        <v>8</v>
      </c>
      <c r="E11" s="2"/>
      <c r="F11" s="2"/>
    </row>
    <row r="12" ht="25" customHeight="1">
      <c r="A12" s="2" t="str">
        <v>Supplies (Input)</v>
      </c>
      <c r="B12" s="15" t="n">
        <v>4</v>
      </c>
      <c r="C12" s="15" t="n">
        <v>6</v>
      </c>
      <c r="D12" s="15" t="n">
        <v>10</v>
      </c>
      <c r="E12" s="2"/>
      <c r="F12" s="2"/>
    </row>
    <row r="13" ht="25" customHeight="1">
      <c r="A13" s="2" t="str">
        <v>Allocated overhead (Input)</v>
      </c>
      <c r="B13" s="15" t="n">
        <v>12</v>
      </c>
      <c r="C13" s="15" t="n">
        <v>18</v>
      </c>
      <c r="D13" s="15" t="n">
        <v>24</v>
      </c>
      <c r="E13" s="2"/>
      <c r="F13" s="2"/>
    </row>
    <row r="14" ht="25" customHeight="1">
      <c r="A14" s="2" t="str">
        <v>Other costs (Input)</v>
      </c>
      <c r="B14" s="15" t="n">
        <v>0</v>
      </c>
      <c r="C14" s="15" t="n">
        <v>0</v>
      </c>
      <c r="D14" s="15" t="n">
        <v>0</v>
      </c>
      <c r="E14" s="2"/>
      <c r="F14" s="2"/>
    </row>
    <row r="15" ht="25" customHeight="1">
      <c r="A15" s="2" t="str">
        <v>Fee rate (%) (Input)</v>
      </c>
      <c r="B15" s="17" t="n">
        <v>0</v>
      </c>
      <c r="C15" s="17" t="n">
        <v>0</v>
      </c>
      <c r="D15" s="17" t="n">
        <v>0</v>
      </c>
      <c r="E15" s="2"/>
      <c r="F15" s="2"/>
    </row>
    <row r="16" ht="25" customHeight="1">
      <c r="A16" s="2" t="str">
        <v>Fixed fee (Input)</v>
      </c>
      <c r="B16" s="15" t="n">
        <v>0</v>
      </c>
      <c r="C16" s="15" t="n">
        <v>0</v>
      </c>
      <c r="D16" s="15" t="n">
        <v>0</v>
      </c>
      <c r="E16" s="2"/>
      <c r="F16" s="2"/>
    </row>
    <row r="17" ht="25" customHeight="1">
      <c r="A17" s="2" t="str">
        <v>Target margin (%) (Input)</v>
      </c>
      <c r="B17" s="17" t="n">
        <v>0.25</v>
      </c>
      <c r="C17" s="17" t="n">
        <v>0.25</v>
      </c>
      <c r="D17" s="17" t="n">
        <v>0.25</v>
      </c>
      <c r="E17" s="2"/>
      <c r="F17" s="2"/>
    </row>
    <row r="18" ht="25" customHeight="1">
      <c r="A18" s="2" t="str">
        <v>Chosen price (Input)</v>
      </c>
      <c r="B18" s="15" t="n">
        <v>105</v>
      </c>
      <c r="C18" s="15" t="n">
        <v>190</v>
      </c>
      <c r="D18" s="15" t="n">
        <v>265</v>
      </c>
      <c r="E18" s="2"/>
      <c r="F18" s="2"/>
    </row>
    <row r="19" ht="25" customHeight="1">
      <c r="A19" s="2"/>
      <c r="B19" s="16"/>
      <c r="C19" s="16"/>
      <c r="D19" s="16"/>
      <c r="E19" s="2"/>
      <c r="F19" s="2"/>
    </row>
    <row r="20" ht="25" customHeight="1">
      <c r="A20" s="2"/>
      <c r="B20" s="16"/>
      <c r="C20" s="16"/>
      <c r="D20" s="16"/>
      <c r="E20" s="2"/>
      <c r="F20" s="2"/>
    </row>
    <row r="21" ht="25" customHeight="1">
      <c r="A21" s="9" t="str">
        <v>Base cost</v>
      </c>
      <c r="B21" s="10" t="n">
        <f>IF(OR(COUNT(B8:B14)&lt;&gt;7,MIN(B8:B14)&lt;0),"Check inputs",(B8+B9)*B10+SUM(B11:B14))</f>
        <v>76</v>
      </c>
      <c r="C21" s="10" t="n">
        <f>IF(OR(COUNT(C8:C14)&lt;&gt;7,MIN(C8:C14)&lt;0),"Check inputs",(C8+C9)*C10+SUM(C11:C14))</f>
        <v>140</v>
      </c>
      <c r="D21" s="10" t="n">
        <f>IF(OR(COUNT(D8:D14)&lt;&gt;7,MIN(D8:D14)&lt;0),"Check inputs",(D8+D9)*D10+SUM(D11:D14))</f>
        <v>198</v>
      </c>
      <c r="E21" s="2"/>
      <c r="F21" s="2"/>
    </row>
    <row r="22" ht="25" customHeight="1">
      <c r="A22" s="9" t="str">
        <v>Target price rounded up</v>
      </c>
      <c r="B22" s="10" t="n">
        <f>IF(OR(NOT(ISNUMBER(B21)),COUNT(B15:B17)&lt;&gt;3),"n.a.",IF(OR(MIN(B15:B17)&lt;0,B15+B17&gt;=1),"Check rates",ROUNDUP((B21+B16)/(1-B15-B17),2)))</f>
        <v>101.34</v>
      </c>
      <c r="C22" s="10" t="n">
        <f>IF(OR(NOT(ISNUMBER(C21)),COUNT(C15:C17)&lt;&gt;3),"n.a.",IF(OR(MIN(C15:C17)&lt;0,C15+C17&gt;=1),"Check rates",ROUNDUP((C21+C16)/(1-C15-C17),2)))</f>
        <v>186.67</v>
      </c>
      <c r="D22" s="10" t="n">
        <f>IF(OR(NOT(ISNUMBER(D21)),COUNT(D15:D17)&lt;&gt;3),"n.a.",IF(OR(MIN(D15:D17)&lt;0,D15+D17&gt;=1),"Check rates",ROUNDUP((D21+D16)/(1-D15-D17),2)))</f>
        <v>264</v>
      </c>
      <c r="E22" s="2"/>
      <c r="F22" s="2"/>
    </row>
    <row r="23" ht="25" customHeight="1">
      <c r="A23" s="9" t="str">
        <v>All costs at chosen price</v>
      </c>
      <c r="B23" s="10" t="n">
        <f>IF(OR(NOT(ISNUMBER(B21)),COUNT(B15:B16)&lt;&gt;2,NOT(ISNUMBER(B18))),"n.a.",IF(OR(MIN(B15:B16)&lt;0,B15&gt;=1,B18&lt;0),"Check price/fee",B21+B18*B15+B16))</f>
        <v>76</v>
      </c>
      <c r="C23" s="10" t="n">
        <f>IF(OR(NOT(ISNUMBER(C21)),COUNT(C15:C16)&lt;&gt;2,NOT(ISNUMBER(C18))),"n.a.",IF(OR(MIN(C15:C16)&lt;0,C15&gt;=1,C18&lt;0),"Check price/fee",C21+C18*C15+C16))</f>
        <v>140</v>
      </c>
      <c r="D23" s="10" t="n">
        <f>IF(OR(NOT(ISNUMBER(D21)),COUNT(D15:D16)&lt;&gt;2,NOT(ISNUMBER(D18))),"n.a.",IF(OR(MIN(D15:D16)&lt;0,D15&gt;=1,D18&lt;0),"Check price/fee",D21+D18*D15+D16))</f>
        <v>198</v>
      </c>
      <c r="E23" s="2"/>
      <c r="F23" s="2"/>
    </row>
    <row r="24" ht="25" customHeight="1">
      <c r="A24" s="9" t="str">
        <v>Amount left at chosen price</v>
      </c>
      <c r="B24" s="10" t="n">
        <f>IF(ISNUMBER(B23),B18-B23,"n.a.")</f>
        <v>29</v>
      </c>
      <c r="C24" s="10" t="n">
        <f>IF(ISNUMBER(C23),C18-C23,"n.a.")</f>
        <v>50</v>
      </c>
      <c r="D24" s="10" t="n">
        <f>IF(ISNUMBER(D23),D18-D23,"n.a.")</f>
        <v>67</v>
      </c>
      <c r="E24" s="2"/>
      <c r="F24" s="2"/>
    </row>
    <row r="25" ht="25" customHeight="1">
      <c r="A25" s="9" t="str">
        <v>Margin at chosen price</v>
      </c>
      <c r="B25" s="11" t="n">
        <f>IF(NOT(ISNUMBER(B24)),"n.a.",IF(B18=0,"n.a.",B24/B18))</f>
        <v>0.2761904761904762</v>
      </c>
      <c r="C25" s="11" t="n">
        <f>IF(NOT(ISNUMBER(C24)),"n.a.",IF(C18=0,"n.a.",C24/C18))</f>
        <v>0.2631578947368421</v>
      </c>
      <c r="D25" s="11" t="n">
        <f>IF(NOT(ISNUMBER(D24)),"n.a.",IF(D18=0,"n.a.",D24/D18))</f>
        <v>0.2528301886792453</v>
      </c>
      <c r="E25" s="2"/>
      <c r="F25" s="2"/>
    </row>
    <row r="26" ht="25" customHeight="1">
      <c r="A26" s="9" t="str">
        <v>Markup on listed costs</v>
      </c>
      <c r="B26" s="11" t="n">
        <f>IF(NOT(ISNUMBER(B24)),"n.a.",IF(B23=0,"n.a.",B24/B23))</f>
        <v>0.3815789473684211</v>
      </c>
      <c r="C26" s="11" t="n">
        <f>IF(NOT(ISNUMBER(C24)),"n.a.",IF(C23=0,"n.a.",C24/C23))</f>
        <v>0.35714285714285715</v>
      </c>
      <c r="D26" s="11" t="n">
        <f>IF(NOT(ISNUMBER(D24)),"n.a.",IF(D23=0,"n.a.",D24/D23))</f>
        <v>0.3383838383838384</v>
      </c>
      <c r="E26" s="2"/>
      <c r="F26" s="2"/>
    </row>
    <row r="27" ht="25" customHeight="1">
      <c r="A27" s="2"/>
      <c r="B27" s="2"/>
      <c r="C27" s="2"/>
      <c r="D27" s="2"/>
      <c r="E27" s="2"/>
      <c r="F27" s="2"/>
    </row>
    <row r="28" ht="25" customHeight="1">
      <c r="A28" s="2"/>
      <c r="B28" s="2"/>
      <c r="C28" s="2"/>
      <c r="D28" s="2"/>
      <c r="E28" s="2"/>
      <c r="F28" s="2"/>
    </row>
    <row r="29" ht="38" customHeight="1">
      <c r="A29" s="5" t="str">
        <v>Repeat example: two people each work 2 hours on site and 0.25 paid travel hours, at 24 per hour.</v>
      </c>
      <c r="B29" s="5"/>
      <c r="C29" s="5"/>
      <c r="D29" s="5"/>
      <c r="E29" s="5"/>
      <c r="F29" s="5"/>
    </row>
    <row r="30" ht="38" customHeight="1">
      <c r="A30" s="5" t="str">
        <v>Scope: 3 bedrooms, 2 bathrooms, kitchen surfaces, accessible dusting and floors. No oven interior.</v>
      </c>
      <c r="B30" s="5"/>
      <c r="C30" s="5"/>
      <c r="D30" s="5"/>
      <c r="E30" s="5"/>
      <c r="F30" s="5"/>
    </row>
    <row r="31" ht="38" customHeight="1">
      <c r="A31" s="5" t="str">
        <v>First-clean example assumes 6 on-site worker-hours, not a universal first-clean multiplier.</v>
      </c>
      <c r="B31" s="5"/>
      <c r="C31" s="5"/>
      <c r="D31" s="5"/>
      <c r="E31" s="5"/>
      <c r="F31" s="5"/>
    </row>
    <row r="32" ht="38" customHeight="1">
      <c r="A32" s="5" t="str">
        <v>Owner hours are part of the worker-hours shown if the owner cleans. Do not add a second allowance.</v>
      </c>
      <c r="B32" s="5"/>
      <c r="C32" s="5"/>
      <c r="D32" s="5"/>
      <c r="E32" s="5"/>
      <c r="F32" s="5"/>
    </row>
    <row r="33" ht="38" customHeight="1">
      <c r="A33" s="5" t="str">
        <v>Source: CleanerHQ fictional examples, September 23, 2026. Change inputs to match the actual visit.</v>
      </c>
      <c r="B33" s="5"/>
      <c r="C33" s="5"/>
      <c r="D33" s="5"/>
      <c r="E33" s="5"/>
      <c r="F33" s="5"/>
    </row>
    <row r="34" ht="25" customHeight="1">
      <c r="A34" s="2"/>
      <c r="B34" s="2"/>
      <c r="C34" s="2"/>
      <c r="D34" s="2"/>
      <c r="E34" s="2"/>
      <c r="F34" s="2"/>
    </row>
    <row r="35" ht="25" customHeight="1">
      <c r="A35" s="2"/>
      <c r="B35" s="2"/>
      <c r="C35" s="2"/>
      <c r="D35" s="2"/>
      <c r="E35" s="2"/>
      <c r="F35" s="2"/>
    </row>
    <row r="36" ht="25" customHeight="1">
      <c r="A36" s="2"/>
      <c r="B36" s="2"/>
      <c r="C36" s="2"/>
      <c r="D36" s="2"/>
      <c r="E36" s="2"/>
      <c r="F36" s="2"/>
    </row>
    <row r="37" ht="25" customHeight="1">
      <c r="A37" s="2"/>
      <c r="B37" s="2"/>
      <c r="C37" s="2"/>
      <c r="D37" s="2"/>
      <c r="E37" s="2"/>
      <c r="F37" s="2"/>
    </row>
    <row r="38" ht="25" customHeight="1">
      <c r="A38" s="2"/>
      <c r="B38" s="2"/>
      <c r="C38" s="2"/>
      <c r="D38" s="2"/>
      <c r="E38" s="2"/>
      <c r="F38" s="2"/>
    </row>
    <row r="39" ht="25" customHeight="1">
      <c r="A39" s="2"/>
      <c r="B39" s="2"/>
      <c r="C39" s="2"/>
      <c r="D39" s="2"/>
      <c r="E39" s="2"/>
      <c r="F39" s="2"/>
    </row>
  </sheetData>
  <mergeCells>
    <mergeCell ref="A2:F2"/>
    <mergeCell ref="A4:F4"/>
    <mergeCell ref="A29:F29"/>
    <mergeCell ref="A30:F30"/>
    <mergeCell ref="A31:F31"/>
    <mergeCell ref="A32:F32"/>
    <mergeCell ref="A33:F33"/>
  </mergeCells>
  <pageMargins left="0.3" right="0.3" top="0.4" bottom="0.4" header="0.15" footer="0.15"/>
  <pageSetup paperSize="1" orientation="landscape" fitToWidth="1" fitToHeight="0"/>
</worksheet>
</file>